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gnxh\Downloads\"/>
    </mc:Choice>
  </mc:AlternateContent>
  <xr:revisionPtr revIDLastSave="0" documentId="8_{9F4CB9B9-16CC-4379-B4EF-4A03AA13DCC2}" xr6:coauthVersionLast="47" xr6:coauthVersionMax="47" xr10:uidLastSave="{00000000-0000-0000-0000-000000000000}"/>
  <bookViews>
    <workbookView xWindow="-110" yWindow="-110" windowWidth="19420" windowHeight="11500" tabRatio="500" activeTab="2" xr2:uid="{00000000-000D-0000-FFFF-FFFF00000000}"/>
  </bookViews>
  <sheets>
    <sheet name="Sábanas" sheetId="2" r:id="rId1"/>
    <sheet name="Acolchados" sheetId="3" r:id="rId2"/>
    <sheet name="Edredon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0" i="4" l="1"/>
  <c r="H30" i="4"/>
  <c r="I30" i="4" s="1"/>
  <c r="K29" i="4"/>
  <c r="H29" i="4"/>
  <c r="I29" i="4" s="1"/>
  <c r="K28" i="4"/>
  <c r="H28" i="4"/>
  <c r="I28" i="4" s="1"/>
  <c r="K27" i="4"/>
  <c r="H27" i="4"/>
  <c r="I27" i="4" s="1"/>
  <c r="K26" i="4"/>
  <c r="H26" i="4"/>
  <c r="I26" i="4" s="1"/>
  <c r="K25" i="4"/>
  <c r="H25" i="4"/>
  <c r="I25" i="4" s="1"/>
  <c r="K24" i="4"/>
  <c r="I24" i="4"/>
  <c r="H24" i="4"/>
  <c r="K23" i="4"/>
  <c r="I23" i="4"/>
  <c r="H23" i="4"/>
  <c r="K22" i="4"/>
  <c r="H22" i="4"/>
  <c r="I22" i="4" s="1"/>
  <c r="K21" i="4"/>
  <c r="H21" i="4"/>
  <c r="I21" i="4" s="1"/>
  <c r="K20" i="4"/>
  <c r="H20" i="4"/>
  <c r="I20" i="4" s="1"/>
  <c r="K19" i="4"/>
  <c r="H19" i="4"/>
  <c r="I19" i="4" s="1"/>
  <c r="K18" i="4"/>
  <c r="H18" i="4"/>
  <c r="I18" i="4" s="1"/>
  <c r="K17" i="4"/>
  <c r="H17" i="4"/>
  <c r="I17" i="4" s="1"/>
  <c r="K16" i="4"/>
  <c r="I16" i="4"/>
  <c r="H16" i="4"/>
  <c r="K15" i="4"/>
  <c r="H15" i="4"/>
  <c r="I15" i="4" s="1"/>
  <c r="K14" i="4"/>
  <c r="H14" i="4"/>
  <c r="I14" i="4" s="1"/>
  <c r="K13" i="4"/>
  <c r="H13" i="4"/>
  <c r="I13" i="4" s="1"/>
  <c r="K12" i="4"/>
  <c r="H12" i="4"/>
  <c r="I12" i="4" s="1"/>
  <c r="K11" i="4"/>
  <c r="H11" i="4"/>
  <c r="I11" i="4" s="1"/>
  <c r="K10" i="4"/>
  <c r="H10" i="4"/>
  <c r="I10" i="4" s="1"/>
  <c r="K9" i="4"/>
  <c r="H9" i="4"/>
  <c r="I9" i="4" s="1"/>
  <c r="K8" i="4"/>
  <c r="H8" i="4"/>
  <c r="I8" i="4" s="1"/>
  <c r="K7" i="4"/>
  <c r="H7" i="4"/>
  <c r="I7" i="4" s="1"/>
  <c r="K6" i="4"/>
  <c r="H6" i="4"/>
  <c r="I6" i="4" s="1"/>
  <c r="K5" i="4"/>
  <c r="H5" i="4"/>
  <c r="I5" i="4" s="1"/>
  <c r="K4" i="4"/>
  <c r="H4" i="4"/>
  <c r="I4" i="4" s="1"/>
  <c r="K3" i="4"/>
  <c r="H3" i="4"/>
  <c r="I3" i="4" s="1"/>
  <c r="K2" i="4"/>
  <c r="H2" i="4"/>
  <c r="I2" i="4" s="1"/>
  <c r="L11" i="3"/>
  <c r="I11" i="3"/>
  <c r="J11" i="3" s="1"/>
  <c r="L10" i="3"/>
  <c r="I10" i="3"/>
  <c r="J10" i="3" s="1"/>
  <c r="L9" i="3"/>
  <c r="I9" i="3"/>
  <c r="J9" i="3" s="1"/>
  <c r="L8" i="3"/>
  <c r="I8" i="3"/>
  <c r="J8" i="3" s="1"/>
  <c r="L7" i="3"/>
  <c r="I7" i="3"/>
  <c r="J7" i="3" s="1"/>
  <c r="L6" i="3"/>
  <c r="I6" i="3"/>
  <c r="J6" i="3" s="1"/>
  <c r="L5" i="3"/>
  <c r="J5" i="3"/>
  <c r="I5" i="3"/>
  <c r="L4" i="3"/>
  <c r="I4" i="3"/>
  <c r="J4" i="3" s="1"/>
  <c r="L3" i="3"/>
  <c r="I3" i="3"/>
  <c r="J3" i="3" s="1"/>
  <c r="L2" i="3"/>
  <c r="I2" i="3"/>
  <c r="J2" i="3" s="1"/>
  <c r="L42" i="2"/>
  <c r="I42" i="2"/>
  <c r="J42" i="2" s="1"/>
  <c r="L41" i="2"/>
  <c r="J41" i="2"/>
  <c r="I41" i="2"/>
  <c r="L40" i="2"/>
  <c r="I40" i="2"/>
  <c r="J40" i="2" s="1"/>
  <c r="L39" i="2"/>
  <c r="I39" i="2"/>
  <c r="J39" i="2" s="1"/>
  <c r="L38" i="2"/>
  <c r="I38" i="2"/>
  <c r="J38" i="2" s="1"/>
  <c r="L37" i="2"/>
  <c r="I37" i="2"/>
  <c r="J37" i="2" s="1"/>
  <c r="L36" i="2"/>
  <c r="I36" i="2"/>
  <c r="J36" i="2" s="1"/>
  <c r="L35" i="2"/>
  <c r="I35" i="2"/>
  <c r="J35" i="2" s="1"/>
  <c r="L34" i="2"/>
  <c r="I34" i="2"/>
  <c r="J34" i="2" s="1"/>
  <c r="L33" i="2"/>
  <c r="I33" i="2"/>
  <c r="J33" i="2" s="1"/>
  <c r="L32" i="2"/>
  <c r="I32" i="2"/>
  <c r="J32" i="2" s="1"/>
  <c r="L31" i="2"/>
  <c r="I31" i="2"/>
  <c r="J31" i="2" s="1"/>
  <c r="L30" i="2"/>
  <c r="I30" i="2"/>
  <c r="J30" i="2" s="1"/>
  <c r="L29" i="2"/>
  <c r="I29" i="2"/>
  <c r="J29" i="2" s="1"/>
  <c r="L28" i="2"/>
  <c r="I28" i="2"/>
  <c r="J28" i="2" s="1"/>
  <c r="L27" i="2"/>
  <c r="I27" i="2"/>
  <c r="J27" i="2" s="1"/>
  <c r="L26" i="2"/>
  <c r="I26" i="2"/>
  <c r="J26" i="2" s="1"/>
  <c r="L25" i="2"/>
  <c r="I25" i="2"/>
  <c r="J25" i="2" s="1"/>
  <c r="L24" i="2"/>
  <c r="I24" i="2"/>
  <c r="J24" i="2" s="1"/>
  <c r="L23" i="2"/>
  <c r="I23" i="2"/>
  <c r="J23" i="2" s="1"/>
  <c r="L22" i="2"/>
  <c r="I22" i="2"/>
  <c r="J22" i="2" s="1"/>
  <c r="L21" i="2"/>
  <c r="I21" i="2"/>
  <c r="J21" i="2" s="1"/>
  <c r="L20" i="2"/>
  <c r="I20" i="2"/>
  <c r="J20" i="2" s="1"/>
  <c r="L19" i="2"/>
  <c r="I19" i="2"/>
  <c r="J19" i="2" s="1"/>
  <c r="L18" i="2"/>
  <c r="I18" i="2"/>
  <c r="J18" i="2" s="1"/>
  <c r="L17" i="2"/>
  <c r="I17" i="2"/>
  <c r="J17" i="2" s="1"/>
  <c r="L16" i="2"/>
  <c r="I16" i="2"/>
  <c r="J16" i="2" s="1"/>
  <c r="L15" i="2"/>
  <c r="I15" i="2"/>
  <c r="J15" i="2" s="1"/>
  <c r="L14" i="2"/>
  <c r="I14" i="2"/>
  <c r="J14" i="2" s="1"/>
  <c r="L13" i="2"/>
  <c r="I13" i="2"/>
  <c r="J13" i="2" s="1"/>
  <c r="L12" i="2"/>
  <c r="I12" i="2"/>
  <c r="J12" i="2" s="1"/>
  <c r="L11" i="2"/>
  <c r="I11" i="2"/>
  <c r="J11" i="2" s="1"/>
  <c r="L10" i="2"/>
  <c r="I10" i="2"/>
  <c r="J10" i="2" s="1"/>
  <c r="L9" i="2"/>
  <c r="I9" i="2"/>
  <c r="J9" i="2" s="1"/>
  <c r="L8" i="2"/>
  <c r="J8" i="2"/>
  <c r="I8" i="2"/>
  <c r="L7" i="2"/>
  <c r="I7" i="2"/>
  <c r="J7" i="2" s="1"/>
  <c r="L6" i="2"/>
  <c r="I6" i="2"/>
  <c r="J6" i="2" s="1"/>
  <c r="L5" i="2"/>
  <c r="I5" i="2"/>
  <c r="J5" i="2" s="1"/>
  <c r="L4" i="2"/>
  <c r="I4" i="2"/>
  <c r="J4" i="2" s="1"/>
  <c r="L3" i="2"/>
  <c r="I3" i="2"/>
  <c r="J3" i="2" s="1"/>
  <c r="L2" i="2"/>
  <c r="I2" i="2"/>
  <c r="J2" i="2" s="1"/>
  <c r="L43" i="2" l="1"/>
  <c r="K31" i="4"/>
  <c r="L12" i="3"/>
</calcChain>
</file>

<file path=xl/sharedStrings.xml><?xml version="1.0" encoding="utf-8"?>
<sst xmlns="http://schemas.openxmlformats.org/spreadsheetml/2006/main" count="493" uniqueCount="173">
  <si>
    <t>Medida (cm)</t>
  </si>
  <si>
    <t>Marca</t>
  </si>
  <si>
    <t>Foto</t>
  </si>
  <si>
    <t>Hilos</t>
  </si>
  <si>
    <t>Línea / Diseño</t>
  </si>
  <si>
    <t>Código</t>
  </si>
  <si>
    <t>Medida</t>
  </si>
  <si>
    <t>Precio de
Mercado</t>
  </si>
  <si>
    <t>Precio 3 Cuotas
(+15%)</t>
  </si>
  <si>
    <t>Valor
c/Cuota</t>
  </si>
  <si>
    <t>Cantidad</t>
  </si>
  <si>
    <t>Subtotal</t>
  </si>
  <si>
    <t>Empaque</t>
  </si>
  <si>
    <t>Palette</t>
  </si>
  <si>
    <t>RESORT · Le Blanc (con embozo y vivo)</t>
  </si>
  <si>
    <t>P0895/1T</t>
  </si>
  <si>
    <t>Twin</t>
  </si>
  <si>
    <t>190 x 255 cm</t>
  </si>
  <si>
    <t>6P</t>
  </si>
  <si>
    <t>P0895/3Q</t>
  </si>
  <si>
    <t>Queen</t>
  </si>
  <si>
    <t>250 x 255 cm</t>
  </si>
  <si>
    <t>P0895/4</t>
  </si>
  <si>
    <t>King</t>
  </si>
  <si>
    <t>290 x 255 cm</t>
  </si>
  <si>
    <t>4P</t>
  </si>
  <si>
    <t>IVORY PURA (lisas c/embozo)</t>
  </si>
  <si>
    <t>P0888/1T</t>
  </si>
  <si>
    <t>P0888/3</t>
  </si>
  <si>
    <t>P0888/4</t>
  </si>
  <si>
    <t>IVORY GLASS (lisas c/vivo satén)</t>
  </si>
  <si>
    <t>P0883/1</t>
  </si>
  <si>
    <t>180 x 255 cm</t>
  </si>
  <si>
    <t>6S2C</t>
  </si>
  <si>
    <t>P0883/2</t>
  </si>
  <si>
    <t>Full</t>
  </si>
  <si>
    <t>220 x 255 cm</t>
  </si>
  <si>
    <t>P0883/3</t>
  </si>
  <si>
    <t>240 x 255 cm</t>
  </si>
  <si>
    <t>P0883/4</t>
  </si>
  <si>
    <t>280 x 255 cm</t>
  </si>
  <si>
    <t>LINES (estampadas)</t>
  </si>
  <si>
    <t>P0890/1</t>
  </si>
  <si>
    <t>180 x 250 cm</t>
  </si>
  <si>
    <t>P0890/2</t>
  </si>
  <si>
    <t>220 x 250 cm</t>
  </si>
  <si>
    <t>P0890/3</t>
  </si>
  <si>
    <t>240 x 250 cm</t>
  </si>
  <si>
    <t>P0890/4</t>
  </si>
  <si>
    <t>280 x 250 cm</t>
  </si>
  <si>
    <t>ACCENT (estampadas c/embozo liso)</t>
  </si>
  <si>
    <t>P0844/1</t>
  </si>
  <si>
    <t>1½pl</t>
  </si>
  <si>
    <t>160 x 255 cm</t>
  </si>
  <si>
    <t>6SxD2V</t>
  </si>
  <si>
    <t>P0844/3</t>
  </si>
  <si>
    <t>2½pl</t>
  </si>
  <si>
    <t>230 x 255 cm</t>
  </si>
  <si>
    <t>FREE (estampadas)</t>
  </si>
  <si>
    <t>P0881/1S</t>
  </si>
  <si>
    <t>180 x 240 cm</t>
  </si>
  <si>
    <t>P0881/3S</t>
  </si>
  <si>
    <t>240 x 240 cm</t>
  </si>
  <si>
    <t>5SxD2V</t>
  </si>
  <si>
    <t>P0881/4S</t>
  </si>
  <si>
    <t>280 x 240 cm</t>
  </si>
  <si>
    <t>LOOK BASIC (c/embozo y vivo)</t>
  </si>
  <si>
    <t>P0885/1</t>
  </si>
  <si>
    <t>P0885/3</t>
  </si>
  <si>
    <t>P0885/4</t>
  </si>
  <si>
    <t>LOOK (lisas c/embozo y vivo)</t>
  </si>
  <si>
    <t>P0880/1</t>
  </si>
  <si>
    <t>6S6C</t>
  </si>
  <si>
    <t>P0880/3</t>
  </si>
  <si>
    <t>URBAN (estampadas)</t>
  </si>
  <si>
    <t>P0872/1</t>
  </si>
  <si>
    <t>150 x 240 cm</t>
  </si>
  <si>
    <t>6SxD3V</t>
  </si>
  <si>
    <t>P0872/3</t>
  </si>
  <si>
    <t>220 x 240 cm</t>
  </si>
  <si>
    <t>Alcoyana</t>
  </si>
  <si>
    <t>ORIGEN (estampadas c/embozo)</t>
  </si>
  <si>
    <t>A0882/1</t>
  </si>
  <si>
    <t>A0882/3</t>
  </si>
  <si>
    <t>A0882/4</t>
  </si>
  <si>
    <t>ESSENCIA (estampadas)</t>
  </si>
  <si>
    <t>A0844/1S</t>
  </si>
  <si>
    <t>160 x 240 cm</t>
  </si>
  <si>
    <t>A0844/3S</t>
  </si>
  <si>
    <t>230 x 240 cm</t>
  </si>
  <si>
    <t>A0844/4S</t>
  </si>
  <si>
    <t>ESTUDIO (estampadas)</t>
  </si>
  <si>
    <t>A0872/1S</t>
  </si>
  <si>
    <t>6S2V</t>
  </si>
  <si>
    <t>A0872/3S</t>
  </si>
  <si>
    <t>ESTUDIO COLOR (lisas)</t>
  </si>
  <si>
    <t>A0879/1S</t>
  </si>
  <si>
    <t>6S6C/6P</t>
  </si>
  <si>
    <t>A0879/3S</t>
  </si>
  <si>
    <t>A0879/4S</t>
  </si>
  <si>
    <t>6S3C/6P</t>
  </si>
  <si>
    <t>RITMO CLÁSICA (estampadas)</t>
  </si>
  <si>
    <t>A0854/1C</t>
  </si>
  <si>
    <t>A0854/3C</t>
  </si>
  <si>
    <t>ORGANIC (estampadas)</t>
  </si>
  <si>
    <t>A0854/1</t>
  </si>
  <si>
    <t>A0854/3</t>
  </si>
  <si>
    <t>TOTAL</t>
  </si>
  <si>
    <t>Detalle</t>
  </si>
  <si>
    <t>BOSTON</t>
  </si>
  <si>
    <t>Plumón · Prewashed · Efecto Puff</t>
  </si>
  <si>
    <t>P1192/1T</t>
  </si>
  <si>
    <t>170 x 240 cm</t>
  </si>
  <si>
    <t>P1192/3Q</t>
  </si>
  <si>
    <t>P1192/4</t>
  </si>
  <si>
    <t>LOOK BASIC</t>
  </si>
  <si>
    <t>Símil Plumón · Prewashed</t>
  </si>
  <si>
    <t>P1009/1</t>
  </si>
  <si>
    <t>P1009/3</t>
  </si>
  <si>
    <t>P1009/4</t>
  </si>
  <si>
    <t>NEW LOOK</t>
  </si>
  <si>
    <t>Símil Plumón · Prewashed bitono</t>
  </si>
  <si>
    <t>P1005/1T</t>
  </si>
  <si>
    <t>P1005/3Q</t>
  </si>
  <si>
    <t>CROMA COLOR</t>
  </si>
  <si>
    <t>Microfibra · Reverso bitono</t>
  </si>
  <si>
    <t>A1145/1Y</t>
  </si>
  <si>
    <t>A1145/3Y</t>
  </si>
  <si>
    <t>Línea / Tela</t>
  </si>
  <si>
    <t>VERMONT — Símil piel conejo jacquard / flannel fleece</t>
  </si>
  <si>
    <t>P1666/3Q</t>
  </si>
  <si>
    <t>P1666/4</t>
  </si>
  <si>
    <t>ESLOVENIA — Chenille, reverso corderito</t>
  </si>
  <si>
    <t>P1668/3Q</t>
  </si>
  <si>
    <t>P1668/4</t>
  </si>
  <si>
    <t>NORUEGA — Microflannel jacquard</t>
  </si>
  <si>
    <t>P1655/1</t>
  </si>
  <si>
    <t>P1655/3</t>
  </si>
  <si>
    <t>P1655/4</t>
  </si>
  <si>
    <t>HIMALAYA — Microflannel fleece, reverso corderito</t>
  </si>
  <si>
    <t>P1667/1T</t>
  </si>
  <si>
    <t>P1667/3Q</t>
  </si>
  <si>
    <t>P1667/4</t>
  </si>
  <si>
    <t>IRLANDA — Corderoy, reverso corderito</t>
  </si>
  <si>
    <t>P1633/1T</t>
  </si>
  <si>
    <t>P1633/3</t>
  </si>
  <si>
    <t>P1633/4</t>
  </si>
  <si>
    <t>DINAMARCA — Hilado color efecto cationic</t>
  </si>
  <si>
    <t>P1634/3Q</t>
  </si>
  <si>
    <t>P1634/4</t>
  </si>
  <si>
    <t>NASHVILLE (Kit) — Beauty fleece melange</t>
  </si>
  <si>
    <t>A0952/1</t>
  </si>
  <si>
    <t>A0952/3</t>
  </si>
  <si>
    <t>A0952/4</t>
  </si>
  <si>
    <t>NIZA — Flannel fleece jacquard, reverso corderito</t>
  </si>
  <si>
    <t>A1655/3Q</t>
  </si>
  <si>
    <t>A1655/4</t>
  </si>
  <si>
    <t>CHICAGO — Coral fleece, matelaseado exclusivo</t>
  </si>
  <si>
    <t>A1659/1T</t>
  </si>
  <si>
    <t>A1659/3Q</t>
  </si>
  <si>
    <t>A1659/4</t>
  </si>
  <si>
    <t>KANSAS (Kit Duvet) — Microfibra brushed, marco bitono</t>
  </si>
  <si>
    <t>A0939/1T</t>
  </si>
  <si>
    <t>180 x 240 + 3 cm</t>
  </si>
  <si>
    <t>A0939/3Q</t>
  </si>
  <si>
    <t>240 x 240 + 3 cm</t>
  </si>
  <si>
    <t>A0939/4</t>
  </si>
  <si>
    <t>280 x 250 + 3 cm</t>
  </si>
  <si>
    <t>NORWAY — Matelaseado, reverso corderito a tono</t>
  </si>
  <si>
    <t>A1179/1BT</t>
  </si>
  <si>
    <t>A1179/3BT</t>
  </si>
  <si>
    <t>A1179/4BT</t>
  </si>
  <si>
    <t>Atención al cliente +54 9 11 6028-1853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</si>
</sst>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6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1"/>
      <color rgb="FFFFFFFF"/>
      <name val="Arial"/>
      <charset val="1"/>
    </font>
    <font>
      <sz val="10"/>
      <color rgb="FF7030A0"/>
      <name val="Arial"/>
      <charset val="1"/>
    </font>
    <font>
      <sz val="16"/>
      <color rgb="FFFF0000"/>
      <name val="Calibri"/>
      <family val="2"/>
      <charset val="1"/>
    </font>
    <font>
      <sz val="11"/>
      <color rgb="FFFF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CE4D6"/>
        <bgColor rgb="FFFFF2CC"/>
      </patternFill>
    </fill>
    <fill>
      <patternFill patternType="solid">
        <fgColor rgb="FFEDE7F6"/>
        <bgColor rgb="FFD9E1F2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EDE7F6"/>
      </patternFill>
    </fill>
    <fill>
      <patternFill patternType="solid">
        <fgColor rgb="FFFFF2CC"/>
        <b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/>
    <xf numFmtId="0" fontId="2" fillId="2" borderId="0" xfId="0" applyFont="1" applyFill="1"/>
    <xf numFmtId="164" fontId="1" fillId="7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0" fillId="0" borderId="0" xfId="0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030A0"/>
      <rgbColor rgb="FFFFF2CC"/>
      <rgbColor rgb="FFEDE7F6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4" Type="http://schemas.openxmlformats.org/officeDocument/2006/relationships/image" Target="../media/image19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11" Type="http://schemas.openxmlformats.org/officeDocument/2006/relationships/image" Target="../media/image30.jpeg"/><Relationship Id="rId5" Type="http://schemas.openxmlformats.org/officeDocument/2006/relationships/image" Target="../media/image24.jpeg"/><Relationship Id="rId10" Type="http://schemas.openxmlformats.org/officeDocument/2006/relationships/image" Target="../media/image29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47565</xdr:rowOff>
    </xdr:from>
    <xdr:to>
      <xdr:col>1</xdr:col>
      <xdr:colOff>1162050</xdr:colOff>
      <xdr:row>3</xdr:row>
      <xdr:rowOff>476250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33425" y="619065"/>
          <a:ext cx="1095375" cy="157168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66675</xdr:colOff>
      <xdr:row>4</xdr:row>
      <xdr:rowOff>145620</xdr:rowOff>
    </xdr:from>
    <xdr:to>
      <xdr:col>1</xdr:col>
      <xdr:colOff>1143000</xdr:colOff>
      <xdr:row>7</xdr:row>
      <xdr:rowOff>40140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33425" y="2431620"/>
          <a:ext cx="1076325" cy="16090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66675</xdr:colOff>
      <xdr:row>7</xdr:row>
      <xdr:rowOff>88110</xdr:rowOff>
    </xdr:from>
    <xdr:to>
      <xdr:col>1</xdr:col>
      <xdr:colOff>1123950</xdr:colOff>
      <xdr:row>10</xdr:row>
      <xdr:rowOff>514350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33425" y="4088610"/>
          <a:ext cx="1057275" cy="21407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38100</xdr:colOff>
      <xdr:row>11</xdr:row>
      <xdr:rowOff>40484</xdr:rowOff>
    </xdr:from>
    <xdr:to>
      <xdr:col>1</xdr:col>
      <xdr:colOff>1180740</xdr:colOff>
      <xdr:row>14</xdr:row>
      <xdr:rowOff>552449</xdr:rowOff>
    </xdr:to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704850" y="6326984"/>
          <a:ext cx="1142640" cy="222646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161925</xdr:colOff>
      <xdr:row>15</xdr:row>
      <xdr:rowOff>59535</xdr:rowOff>
    </xdr:from>
    <xdr:to>
      <xdr:col>1</xdr:col>
      <xdr:colOff>1114425</xdr:colOff>
      <xdr:row>16</xdr:row>
      <xdr:rowOff>564075</xdr:rowOff>
    </xdr:to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828675" y="8632035"/>
          <a:ext cx="952500" cy="107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38100</xdr:colOff>
      <xdr:row>17</xdr:row>
      <xdr:rowOff>78585</xdr:rowOff>
    </xdr:from>
    <xdr:to>
      <xdr:col>1</xdr:col>
      <xdr:colOff>1180740</xdr:colOff>
      <xdr:row>19</xdr:row>
      <xdr:rowOff>544965</xdr:rowOff>
    </xdr:to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704850" y="9794085"/>
          <a:ext cx="1142640" cy="16093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57150</xdr:colOff>
      <xdr:row>20</xdr:row>
      <xdr:rowOff>50370</xdr:rowOff>
    </xdr:from>
    <xdr:to>
      <xdr:col>1</xdr:col>
      <xdr:colOff>1199790</xdr:colOff>
      <xdr:row>22</xdr:row>
      <xdr:rowOff>526110</xdr:rowOff>
    </xdr:to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723900" y="11480370"/>
          <a:ext cx="1142640" cy="16187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76200</xdr:colOff>
      <xdr:row>23</xdr:row>
      <xdr:rowOff>30960</xdr:rowOff>
    </xdr:from>
    <xdr:to>
      <xdr:col>1</xdr:col>
      <xdr:colOff>1143000</xdr:colOff>
      <xdr:row>24</xdr:row>
      <xdr:rowOff>535500</xdr:rowOff>
    </xdr:to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742950" y="13175460"/>
          <a:ext cx="1066800" cy="107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142875</xdr:colOff>
      <xdr:row>25</xdr:row>
      <xdr:rowOff>40485</xdr:rowOff>
    </xdr:from>
    <xdr:to>
      <xdr:col>1</xdr:col>
      <xdr:colOff>1152525</xdr:colOff>
      <xdr:row>26</xdr:row>
      <xdr:rowOff>545025</xdr:rowOff>
    </xdr:to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809625" y="14327985"/>
          <a:ext cx="1009650" cy="107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38100</xdr:colOff>
      <xdr:row>27</xdr:row>
      <xdr:rowOff>40485</xdr:rowOff>
    </xdr:from>
    <xdr:to>
      <xdr:col>1</xdr:col>
      <xdr:colOff>1180740</xdr:colOff>
      <xdr:row>29</xdr:row>
      <xdr:rowOff>523875</xdr:rowOff>
    </xdr:to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704850" y="15470985"/>
          <a:ext cx="1142640" cy="162639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57150</xdr:colOff>
      <xdr:row>30</xdr:row>
      <xdr:rowOff>69420</xdr:rowOff>
    </xdr:from>
    <xdr:to>
      <xdr:col>1</xdr:col>
      <xdr:colOff>1199790</xdr:colOff>
      <xdr:row>32</xdr:row>
      <xdr:rowOff>552450</xdr:rowOff>
    </xdr:to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723900" y="17214420"/>
          <a:ext cx="1142640" cy="1626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57150</xdr:colOff>
      <xdr:row>33</xdr:row>
      <xdr:rowOff>69060</xdr:rowOff>
    </xdr:from>
    <xdr:to>
      <xdr:col>1</xdr:col>
      <xdr:colOff>1190430</xdr:colOff>
      <xdr:row>35</xdr:row>
      <xdr:rowOff>2100</xdr:rowOff>
    </xdr:to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723900" y="18928560"/>
          <a:ext cx="1133280" cy="107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38100</xdr:colOff>
      <xdr:row>35</xdr:row>
      <xdr:rowOff>78584</xdr:rowOff>
    </xdr:from>
    <xdr:to>
      <xdr:col>1</xdr:col>
      <xdr:colOff>1180740</xdr:colOff>
      <xdr:row>37</xdr:row>
      <xdr:rowOff>552449</xdr:rowOff>
    </xdr:to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704850" y="20081084"/>
          <a:ext cx="1142640" cy="161686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647700</xdr:colOff>
      <xdr:row>38</xdr:row>
      <xdr:rowOff>50370</xdr:rowOff>
    </xdr:from>
    <xdr:to>
      <xdr:col>1</xdr:col>
      <xdr:colOff>1114230</xdr:colOff>
      <xdr:row>39</xdr:row>
      <xdr:rowOff>554910</xdr:rowOff>
    </xdr:to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647700" y="21767370"/>
          <a:ext cx="1133280" cy="107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647700</xdr:colOff>
      <xdr:row>40</xdr:row>
      <xdr:rowOff>40845</xdr:rowOff>
    </xdr:from>
    <xdr:to>
      <xdr:col>1</xdr:col>
      <xdr:colOff>1114230</xdr:colOff>
      <xdr:row>41</xdr:row>
      <xdr:rowOff>545385</xdr:rowOff>
    </xdr:to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647700" y="22900845"/>
          <a:ext cx="1133280" cy="1076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18990</xdr:rowOff>
    </xdr:from>
    <xdr:to>
      <xdr:col>1</xdr:col>
      <xdr:colOff>1162050</xdr:colOff>
      <xdr:row>3</xdr:row>
      <xdr:rowOff>564210</xdr:rowOff>
    </xdr:to>
    <xdr:pic>
      <xdr:nvPicPr>
        <xdr:cNvPr id="15" name="Image 1" descr="Picture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04850" y="590490"/>
          <a:ext cx="1123950" cy="168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38100</xdr:colOff>
      <xdr:row>4</xdr:row>
      <xdr:rowOff>78945</xdr:rowOff>
    </xdr:from>
    <xdr:to>
      <xdr:col>1</xdr:col>
      <xdr:colOff>1180740</xdr:colOff>
      <xdr:row>6</xdr:row>
      <xdr:rowOff>544965</xdr:rowOff>
    </xdr:to>
    <xdr:pic>
      <xdr:nvPicPr>
        <xdr:cNvPr id="16" name="Image 2" descr="Picture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04850" y="2364945"/>
          <a:ext cx="1142640" cy="16090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114300</xdr:colOff>
      <xdr:row>7</xdr:row>
      <xdr:rowOff>30960</xdr:rowOff>
    </xdr:from>
    <xdr:to>
      <xdr:col>1</xdr:col>
      <xdr:colOff>1123949</xdr:colOff>
      <xdr:row>8</xdr:row>
      <xdr:rowOff>535500</xdr:rowOff>
    </xdr:to>
    <xdr:pic>
      <xdr:nvPicPr>
        <xdr:cNvPr id="17" name="Image 3" descr="Picture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81050" y="4031460"/>
          <a:ext cx="1009649" cy="107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19050</xdr:colOff>
      <xdr:row>9</xdr:row>
      <xdr:rowOff>107160</xdr:rowOff>
    </xdr:from>
    <xdr:to>
      <xdr:col>1</xdr:col>
      <xdr:colOff>1161690</xdr:colOff>
      <xdr:row>10</xdr:row>
      <xdr:rowOff>440340</xdr:rowOff>
    </xdr:to>
    <xdr:pic>
      <xdr:nvPicPr>
        <xdr:cNvPr id="18" name="Image 4" descr="Picture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85800" y="5250660"/>
          <a:ext cx="1142640" cy="904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47565</xdr:rowOff>
    </xdr:from>
    <xdr:to>
      <xdr:col>1</xdr:col>
      <xdr:colOff>1085850</xdr:colOff>
      <xdr:row>3</xdr:row>
      <xdr:rowOff>49725</xdr:rowOff>
    </xdr:to>
    <xdr:pic>
      <xdr:nvPicPr>
        <xdr:cNvPr id="19" name="Image 1" descr="Picture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75" y="619065"/>
          <a:ext cx="962025" cy="1145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104775</xdr:colOff>
      <xdr:row>3</xdr:row>
      <xdr:rowOff>69060</xdr:rowOff>
    </xdr:from>
    <xdr:to>
      <xdr:col>1</xdr:col>
      <xdr:colOff>1123950</xdr:colOff>
      <xdr:row>5</xdr:row>
      <xdr:rowOff>2100</xdr:rowOff>
    </xdr:to>
    <xdr:pic>
      <xdr:nvPicPr>
        <xdr:cNvPr id="20" name="Image 2" descr="Picture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71525" y="1783560"/>
          <a:ext cx="1019175" cy="107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38100</xdr:colOff>
      <xdr:row>5</xdr:row>
      <xdr:rowOff>69060</xdr:rowOff>
    </xdr:from>
    <xdr:to>
      <xdr:col>1</xdr:col>
      <xdr:colOff>1180740</xdr:colOff>
      <xdr:row>7</xdr:row>
      <xdr:rowOff>535440</xdr:rowOff>
    </xdr:to>
    <xdr:pic>
      <xdr:nvPicPr>
        <xdr:cNvPr id="21" name="Image 3" descr="Picture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04850" y="2926560"/>
          <a:ext cx="1142640" cy="16093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66675</xdr:colOff>
      <xdr:row>8</xdr:row>
      <xdr:rowOff>50370</xdr:rowOff>
    </xdr:from>
    <xdr:to>
      <xdr:col>1</xdr:col>
      <xdr:colOff>1266465</xdr:colOff>
      <xdr:row>10</xdr:row>
      <xdr:rowOff>516390</xdr:rowOff>
    </xdr:to>
    <xdr:pic>
      <xdr:nvPicPr>
        <xdr:cNvPr id="22" name="Image 4" descr="Picture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733425" y="4622370"/>
          <a:ext cx="1142640" cy="16090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47625</xdr:colOff>
      <xdr:row>11</xdr:row>
      <xdr:rowOff>107160</xdr:rowOff>
    </xdr:from>
    <xdr:to>
      <xdr:col>1</xdr:col>
      <xdr:colOff>1190265</xdr:colOff>
      <xdr:row>13</xdr:row>
      <xdr:rowOff>564180</xdr:rowOff>
    </xdr:to>
    <xdr:pic>
      <xdr:nvPicPr>
        <xdr:cNvPr id="23" name="Image 5" descr="Picture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714375" y="6393660"/>
          <a:ext cx="1142640" cy="16000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142875</xdr:colOff>
      <xdr:row>14</xdr:row>
      <xdr:rowOff>50370</xdr:rowOff>
    </xdr:from>
    <xdr:to>
      <xdr:col>1</xdr:col>
      <xdr:colOff>1114424</xdr:colOff>
      <xdr:row>15</xdr:row>
      <xdr:rowOff>554910</xdr:rowOff>
    </xdr:to>
    <xdr:pic>
      <xdr:nvPicPr>
        <xdr:cNvPr id="24" name="Image 6" descr="Picture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809625" y="8051370"/>
          <a:ext cx="971549" cy="107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38100</xdr:colOff>
      <xdr:row>16</xdr:row>
      <xdr:rowOff>88469</xdr:rowOff>
    </xdr:from>
    <xdr:to>
      <xdr:col>1</xdr:col>
      <xdr:colOff>1133475</xdr:colOff>
      <xdr:row>18</xdr:row>
      <xdr:rowOff>542924</xdr:rowOff>
    </xdr:to>
    <xdr:pic>
      <xdr:nvPicPr>
        <xdr:cNvPr id="25" name="Image 7" descr="Picture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704850" y="9232469"/>
          <a:ext cx="1095375" cy="159745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76200</xdr:colOff>
      <xdr:row>19</xdr:row>
      <xdr:rowOff>69060</xdr:rowOff>
    </xdr:from>
    <xdr:to>
      <xdr:col>1</xdr:col>
      <xdr:colOff>1152525</xdr:colOff>
      <xdr:row>20</xdr:row>
      <xdr:rowOff>514350</xdr:rowOff>
    </xdr:to>
    <xdr:pic>
      <xdr:nvPicPr>
        <xdr:cNvPr id="26" name="Image 8" descr="Picture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742950" y="10927560"/>
          <a:ext cx="1076325" cy="101679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38100</xdr:colOff>
      <xdr:row>21</xdr:row>
      <xdr:rowOff>69059</xdr:rowOff>
    </xdr:from>
    <xdr:to>
      <xdr:col>1</xdr:col>
      <xdr:colOff>1180740</xdr:colOff>
      <xdr:row>23</xdr:row>
      <xdr:rowOff>542924</xdr:rowOff>
    </xdr:to>
    <xdr:pic>
      <xdr:nvPicPr>
        <xdr:cNvPr id="27" name="Image 9" descr="Picture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704850" y="12070559"/>
          <a:ext cx="1142640" cy="161686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57150</xdr:colOff>
      <xdr:row>24</xdr:row>
      <xdr:rowOff>59895</xdr:rowOff>
    </xdr:from>
    <xdr:to>
      <xdr:col>1</xdr:col>
      <xdr:colOff>1143000</xdr:colOff>
      <xdr:row>26</xdr:row>
      <xdr:rowOff>485775</xdr:rowOff>
    </xdr:to>
    <xdr:pic>
      <xdr:nvPicPr>
        <xdr:cNvPr id="28" name="Image 10" descr="Picture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723900" y="13775895"/>
          <a:ext cx="1085850" cy="1568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28575</xdr:colOff>
      <xdr:row>27</xdr:row>
      <xdr:rowOff>40485</xdr:rowOff>
    </xdr:from>
    <xdr:to>
      <xdr:col>1</xdr:col>
      <xdr:colOff>1171215</xdr:colOff>
      <xdr:row>29</xdr:row>
      <xdr:rowOff>485775</xdr:rowOff>
    </xdr:to>
    <xdr:pic>
      <xdr:nvPicPr>
        <xdr:cNvPr id="29" name="Image 11" descr="Picture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695325" y="15470985"/>
          <a:ext cx="1142640" cy="158829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zoomScaleNormal="100" workbookViewId="0">
      <pane ySplit="1" topLeftCell="A38" activePane="bottomLeft" state="frozen"/>
      <selection pane="bottomLeft" activeCell="E45" sqref="E45:H45"/>
    </sheetView>
  </sheetViews>
  <sheetFormatPr baseColWidth="10" defaultColWidth="8.7265625" defaultRowHeight="14.5" x14ac:dyDescent="0.35"/>
  <cols>
    <col min="1" max="1" width="10" customWidth="1"/>
    <col min="2" max="2" width="18" customWidth="1"/>
    <col min="3" max="3" width="8" customWidth="1"/>
    <col min="4" max="4" width="34" customWidth="1"/>
    <col min="5" max="5" width="11" customWidth="1"/>
    <col min="6" max="6" width="9" customWidth="1"/>
    <col min="7" max="7" width="14" customWidth="1"/>
    <col min="8" max="8" width="13" customWidth="1"/>
    <col min="9" max="9" width="14" customWidth="1"/>
    <col min="10" max="10" width="11" customWidth="1"/>
    <col min="11" max="11" width="10" customWidth="1"/>
    <col min="12" max="12" width="13" customWidth="1"/>
    <col min="13" max="13" width="11" customWidth="1"/>
  </cols>
  <sheetData>
    <row r="1" spans="1:13" ht="42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0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5" customHeight="1" x14ac:dyDescent="0.35">
      <c r="A2" s="2" t="s">
        <v>13</v>
      </c>
      <c r="B2" s="14"/>
      <c r="C2" s="3">
        <v>500</v>
      </c>
      <c r="D2" s="2" t="s">
        <v>14</v>
      </c>
      <c r="E2" s="3" t="s">
        <v>15</v>
      </c>
      <c r="F2" s="3" t="s">
        <v>16</v>
      </c>
      <c r="G2" s="3" t="s">
        <v>17</v>
      </c>
      <c r="H2" s="4">
        <v>96640.02</v>
      </c>
      <c r="I2" s="5">
        <f t="shared" ref="I2:I42" si="0">IF(ISNUMBER(H2),H2*1.15,"")</f>
        <v>111136.023</v>
      </c>
      <c r="J2" s="5">
        <f t="shared" ref="J2:J42" si="1">IF(ISNUMBER(I2),I2/3,"")</f>
        <v>37045.341</v>
      </c>
      <c r="K2" s="6"/>
      <c r="L2" s="4" t="str">
        <f t="shared" ref="L2:L42" si="2">IF(OR(K2="",NOT(ISNUMBER(H2))),"",K2*H2)</f>
        <v/>
      </c>
      <c r="M2" s="3" t="s">
        <v>18</v>
      </c>
    </row>
    <row r="3" spans="1:13" ht="45" customHeight="1" x14ac:dyDescent="0.35">
      <c r="A3" s="2" t="s">
        <v>13</v>
      </c>
      <c r="B3" s="14"/>
      <c r="C3" s="3">
        <v>500</v>
      </c>
      <c r="D3" s="2" t="s">
        <v>14</v>
      </c>
      <c r="E3" s="3" t="s">
        <v>19</v>
      </c>
      <c r="F3" s="3" t="s">
        <v>20</v>
      </c>
      <c r="G3" s="3" t="s">
        <v>21</v>
      </c>
      <c r="H3" s="4">
        <v>127814.22</v>
      </c>
      <c r="I3" s="5">
        <f t="shared" si="0"/>
        <v>146986.353</v>
      </c>
      <c r="J3" s="5">
        <f t="shared" si="1"/>
        <v>48995.451000000001</v>
      </c>
      <c r="K3" s="6"/>
      <c r="L3" s="4" t="str">
        <f t="shared" si="2"/>
        <v/>
      </c>
      <c r="M3" s="3" t="s">
        <v>18</v>
      </c>
    </row>
    <row r="4" spans="1:13" ht="45" customHeight="1" x14ac:dyDescent="0.35">
      <c r="A4" s="2" t="s">
        <v>13</v>
      </c>
      <c r="B4" s="14"/>
      <c r="C4" s="3">
        <v>500</v>
      </c>
      <c r="D4" s="2" t="s">
        <v>14</v>
      </c>
      <c r="E4" s="3" t="s">
        <v>22</v>
      </c>
      <c r="F4" s="3" t="s">
        <v>23</v>
      </c>
      <c r="G4" s="3" t="s">
        <v>24</v>
      </c>
      <c r="H4" s="4">
        <v>149432.85</v>
      </c>
      <c r="I4" s="5">
        <f t="shared" si="0"/>
        <v>171847.7775</v>
      </c>
      <c r="J4" s="5">
        <f t="shared" si="1"/>
        <v>57282.592499999999</v>
      </c>
      <c r="K4" s="6"/>
      <c r="L4" s="4" t="str">
        <f t="shared" si="2"/>
        <v/>
      </c>
      <c r="M4" s="3" t="s">
        <v>25</v>
      </c>
    </row>
    <row r="5" spans="1:13" ht="45" customHeight="1" x14ac:dyDescent="0.35">
      <c r="A5" s="2" t="s">
        <v>13</v>
      </c>
      <c r="B5" s="14"/>
      <c r="C5" s="3">
        <v>300</v>
      </c>
      <c r="D5" s="2" t="s">
        <v>26</v>
      </c>
      <c r="E5" s="3" t="s">
        <v>27</v>
      </c>
      <c r="F5" s="3" t="s">
        <v>16</v>
      </c>
      <c r="G5" s="3" t="s">
        <v>17</v>
      </c>
      <c r="H5" s="4">
        <v>88101</v>
      </c>
      <c r="I5" s="5">
        <f t="shared" si="0"/>
        <v>101316.15</v>
      </c>
      <c r="J5" s="5">
        <f t="shared" si="1"/>
        <v>33772.049999999996</v>
      </c>
      <c r="K5" s="6"/>
      <c r="L5" s="4" t="str">
        <f t="shared" si="2"/>
        <v/>
      </c>
      <c r="M5" s="3" t="s">
        <v>25</v>
      </c>
    </row>
    <row r="6" spans="1:13" ht="45" customHeight="1" x14ac:dyDescent="0.35">
      <c r="A6" s="2" t="s">
        <v>13</v>
      </c>
      <c r="B6" s="14"/>
      <c r="C6" s="3">
        <v>300</v>
      </c>
      <c r="D6" s="2" t="s">
        <v>26</v>
      </c>
      <c r="E6" s="3" t="s">
        <v>28</v>
      </c>
      <c r="F6" s="3" t="s">
        <v>20</v>
      </c>
      <c r="G6" s="3" t="s">
        <v>21</v>
      </c>
      <c r="H6" s="4">
        <v>114305.4</v>
      </c>
      <c r="I6" s="5">
        <f t="shared" si="0"/>
        <v>131451.21</v>
      </c>
      <c r="J6" s="5">
        <f t="shared" si="1"/>
        <v>43817.07</v>
      </c>
      <c r="K6" s="6"/>
      <c r="L6" s="4" t="str">
        <f t="shared" si="2"/>
        <v/>
      </c>
      <c r="M6" s="3" t="s">
        <v>25</v>
      </c>
    </row>
    <row r="7" spans="1:13" ht="45" customHeight="1" x14ac:dyDescent="0.35">
      <c r="A7" s="2" t="s">
        <v>13</v>
      </c>
      <c r="B7" s="14"/>
      <c r="C7" s="3">
        <v>300</v>
      </c>
      <c r="D7" s="2" t="s">
        <v>26</v>
      </c>
      <c r="E7" s="3" t="s">
        <v>29</v>
      </c>
      <c r="F7" s="3" t="s">
        <v>23</v>
      </c>
      <c r="G7" s="3" t="s">
        <v>24</v>
      </c>
      <c r="H7" s="4">
        <v>138301</v>
      </c>
      <c r="I7" s="5">
        <f t="shared" si="0"/>
        <v>159046.15</v>
      </c>
      <c r="J7" s="5">
        <f t="shared" si="1"/>
        <v>53015.383333333331</v>
      </c>
      <c r="K7" s="6"/>
      <c r="L7" s="4" t="str">
        <f t="shared" si="2"/>
        <v/>
      </c>
      <c r="M7" s="3" t="s">
        <v>25</v>
      </c>
    </row>
    <row r="8" spans="1:13" ht="45" customHeight="1" x14ac:dyDescent="0.35">
      <c r="A8" s="2" t="s">
        <v>13</v>
      </c>
      <c r="B8" s="14"/>
      <c r="C8" s="3">
        <v>200</v>
      </c>
      <c r="D8" s="2" t="s">
        <v>30</v>
      </c>
      <c r="E8" s="3" t="s">
        <v>31</v>
      </c>
      <c r="F8" s="3" t="s">
        <v>16</v>
      </c>
      <c r="G8" s="3" t="s">
        <v>32</v>
      </c>
      <c r="H8" s="4">
        <v>73292</v>
      </c>
      <c r="I8" s="5">
        <f t="shared" si="0"/>
        <v>84285.799999999988</v>
      </c>
      <c r="J8" s="5">
        <f t="shared" si="1"/>
        <v>28095.266666666663</v>
      </c>
      <c r="K8" s="6"/>
      <c r="L8" s="4" t="str">
        <f t="shared" si="2"/>
        <v/>
      </c>
      <c r="M8" s="3" t="s">
        <v>33</v>
      </c>
    </row>
    <row r="9" spans="1:13" ht="45" customHeight="1" x14ac:dyDescent="0.35">
      <c r="A9" s="2" t="s">
        <v>13</v>
      </c>
      <c r="B9" s="14"/>
      <c r="C9" s="3">
        <v>200</v>
      </c>
      <c r="D9" s="2" t="s">
        <v>30</v>
      </c>
      <c r="E9" s="3" t="s">
        <v>34</v>
      </c>
      <c r="F9" s="3" t="s">
        <v>35</v>
      </c>
      <c r="G9" s="3" t="s">
        <v>36</v>
      </c>
      <c r="H9" s="4">
        <v>83583</v>
      </c>
      <c r="I9" s="5">
        <f t="shared" si="0"/>
        <v>96120.45</v>
      </c>
      <c r="J9" s="5">
        <f t="shared" si="1"/>
        <v>32040.149999999998</v>
      </c>
      <c r="K9" s="6"/>
      <c r="L9" s="4" t="str">
        <f t="shared" si="2"/>
        <v/>
      </c>
      <c r="M9" s="3" t="s">
        <v>33</v>
      </c>
    </row>
    <row r="10" spans="1:13" ht="45" customHeight="1" x14ac:dyDescent="0.35">
      <c r="A10" s="2" t="s">
        <v>13</v>
      </c>
      <c r="B10" s="14"/>
      <c r="C10" s="3">
        <v>200</v>
      </c>
      <c r="D10" s="2" t="s">
        <v>30</v>
      </c>
      <c r="E10" s="3" t="s">
        <v>37</v>
      </c>
      <c r="F10" s="3" t="s">
        <v>20</v>
      </c>
      <c r="G10" s="3" t="s">
        <v>38</v>
      </c>
      <c r="H10" s="4">
        <v>86595</v>
      </c>
      <c r="I10" s="5">
        <f t="shared" si="0"/>
        <v>99584.249999999985</v>
      </c>
      <c r="J10" s="5">
        <f t="shared" si="1"/>
        <v>33194.749999999993</v>
      </c>
      <c r="K10" s="6"/>
      <c r="L10" s="4" t="str">
        <f t="shared" si="2"/>
        <v/>
      </c>
      <c r="M10" s="3" t="s">
        <v>33</v>
      </c>
    </row>
    <row r="11" spans="1:13" ht="45" customHeight="1" x14ac:dyDescent="0.35">
      <c r="A11" s="2" t="s">
        <v>13</v>
      </c>
      <c r="B11" s="14"/>
      <c r="C11" s="3">
        <v>200</v>
      </c>
      <c r="D11" s="2" t="s">
        <v>30</v>
      </c>
      <c r="E11" s="3" t="s">
        <v>39</v>
      </c>
      <c r="F11" s="3" t="s">
        <v>23</v>
      </c>
      <c r="G11" s="3" t="s">
        <v>40</v>
      </c>
      <c r="H11" s="4">
        <v>99145</v>
      </c>
      <c r="I11" s="5">
        <f t="shared" si="0"/>
        <v>114016.74999999999</v>
      </c>
      <c r="J11" s="5">
        <f t="shared" si="1"/>
        <v>38005.583333333328</v>
      </c>
      <c r="K11" s="6"/>
      <c r="L11" s="4" t="str">
        <f t="shared" si="2"/>
        <v/>
      </c>
      <c r="M11" s="3" t="s">
        <v>33</v>
      </c>
    </row>
    <row r="12" spans="1:13" ht="45" customHeight="1" x14ac:dyDescent="0.35">
      <c r="A12" s="2" t="s">
        <v>13</v>
      </c>
      <c r="B12" s="14"/>
      <c r="C12" s="3">
        <v>180</v>
      </c>
      <c r="D12" s="2" t="s">
        <v>41</v>
      </c>
      <c r="E12" s="3" t="s">
        <v>42</v>
      </c>
      <c r="F12" s="3" t="s">
        <v>16</v>
      </c>
      <c r="G12" s="3" t="s">
        <v>43</v>
      </c>
      <c r="H12" s="4">
        <v>47000</v>
      </c>
      <c r="I12" s="5">
        <f t="shared" si="0"/>
        <v>54049.999999999993</v>
      </c>
      <c r="J12" s="5">
        <f t="shared" si="1"/>
        <v>18016.666666666664</v>
      </c>
      <c r="K12" s="6"/>
      <c r="L12" s="4" t="str">
        <f t="shared" si="2"/>
        <v/>
      </c>
      <c r="M12" s="3" t="s">
        <v>18</v>
      </c>
    </row>
    <row r="13" spans="1:13" ht="45" customHeight="1" x14ac:dyDescent="0.35">
      <c r="A13" s="2" t="s">
        <v>13</v>
      </c>
      <c r="B13" s="14"/>
      <c r="C13" s="3">
        <v>180</v>
      </c>
      <c r="D13" s="2" t="s">
        <v>41</v>
      </c>
      <c r="E13" s="3" t="s">
        <v>44</v>
      </c>
      <c r="F13" s="3" t="s">
        <v>35</v>
      </c>
      <c r="G13" s="3" t="s">
        <v>45</v>
      </c>
      <c r="H13" s="4">
        <v>57800</v>
      </c>
      <c r="I13" s="5">
        <f t="shared" si="0"/>
        <v>66470</v>
      </c>
      <c r="J13" s="5">
        <f t="shared" si="1"/>
        <v>22156.666666666668</v>
      </c>
      <c r="K13" s="6"/>
      <c r="L13" s="4" t="str">
        <f t="shared" si="2"/>
        <v/>
      </c>
      <c r="M13" s="3" t="s">
        <v>18</v>
      </c>
    </row>
    <row r="14" spans="1:13" ht="45" customHeight="1" x14ac:dyDescent="0.35">
      <c r="A14" s="2" t="s">
        <v>13</v>
      </c>
      <c r="B14" s="14"/>
      <c r="C14" s="3">
        <v>180</v>
      </c>
      <c r="D14" s="2" t="s">
        <v>41</v>
      </c>
      <c r="E14" s="3" t="s">
        <v>46</v>
      </c>
      <c r="F14" s="3" t="s">
        <v>20</v>
      </c>
      <c r="G14" s="3" t="s">
        <v>47</v>
      </c>
      <c r="H14" s="4">
        <v>64600</v>
      </c>
      <c r="I14" s="5">
        <f t="shared" si="0"/>
        <v>74290</v>
      </c>
      <c r="J14" s="5">
        <f t="shared" si="1"/>
        <v>24763.333333333332</v>
      </c>
      <c r="K14" s="6"/>
      <c r="L14" s="4" t="str">
        <f t="shared" si="2"/>
        <v/>
      </c>
      <c r="M14" s="3" t="s">
        <v>18</v>
      </c>
    </row>
    <row r="15" spans="1:13" ht="45" customHeight="1" x14ac:dyDescent="0.35">
      <c r="A15" s="2" t="s">
        <v>13</v>
      </c>
      <c r="B15" s="14"/>
      <c r="C15" s="3">
        <v>180</v>
      </c>
      <c r="D15" s="2" t="s">
        <v>41</v>
      </c>
      <c r="E15" s="3" t="s">
        <v>48</v>
      </c>
      <c r="F15" s="3" t="s">
        <v>23</v>
      </c>
      <c r="G15" s="3" t="s">
        <v>49</v>
      </c>
      <c r="H15" s="4">
        <v>72200</v>
      </c>
      <c r="I15" s="5">
        <f t="shared" si="0"/>
        <v>83030</v>
      </c>
      <c r="J15" s="5">
        <f t="shared" si="1"/>
        <v>27676.666666666668</v>
      </c>
      <c r="K15" s="6"/>
      <c r="L15" s="4" t="str">
        <f t="shared" si="2"/>
        <v/>
      </c>
      <c r="M15" s="3" t="s">
        <v>18</v>
      </c>
    </row>
    <row r="16" spans="1:13" ht="45" customHeight="1" x14ac:dyDescent="0.35">
      <c r="A16" s="2" t="s">
        <v>13</v>
      </c>
      <c r="B16" s="14"/>
      <c r="C16" s="3">
        <v>180</v>
      </c>
      <c r="D16" s="2" t="s">
        <v>50</v>
      </c>
      <c r="E16" s="3" t="s">
        <v>51</v>
      </c>
      <c r="F16" s="3" t="s">
        <v>52</v>
      </c>
      <c r="G16" s="3" t="s">
        <v>53</v>
      </c>
      <c r="H16" s="4">
        <v>38200</v>
      </c>
      <c r="I16" s="5">
        <f t="shared" si="0"/>
        <v>43930</v>
      </c>
      <c r="J16" s="5">
        <f t="shared" si="1"/>
        <v>14643.333333333334</v>
      </c>
      <c r="K16" s="6"/>
      <c r="L16" s="4" t="str">
        <f t="shared" si="2"/>
        <v/>
      </c>
      <c r="M16" s="3" t="s">
        <v>54</v>
      </c>
    </row>
    <row r="17" spans="1:13" ht="45" customHeight="1" x14ac:dyDescent="0.35">
      <c r="A17" s="2" t="s">
        <v>13</v>
      </c>
      <c r="B17" s="14"/>
      <c r="C17" s="3">
        <v>180</v>
      </c>
      <c r="D17" s="2" t="s">
        <v>50</v>
      </c>
      <c r="E17" s="3" t="s">
        <v>55</v>
      </c>
      <c r="F17" s="3" t="s">
        <v>56</v>
      </c>
      <c r="G17" s="3" t="s">
        <v>57</v>
      </c>
      <c r="H17" s="4">
        <v>51800</v>
      </c>
      <c r="I17" s="5">
        <f t="shared" si="0"/>
        <v>59569.999999999993</v>
      </c>
      <c r="J17" s="5">
        <f t="shared" si="1"/>
        <v>19856.666666666664</v>
      </c>
      <c r="K17" s="6"/>
      <c r="L17" s="4" t="str">
        <f t="shared" si="2"/>
        <v/>
      </c>
      <c r="M17" s="3" t="s">
        <v>54</v>
      </c>
    </row>
    <row r="18" spans="1:13" ht="45" customHeight="1" x14ac:dyDescent="0.35">
      <c r="A18" s="2" t="s">
        <v>13</v>
      </c>
      <c r="B18" s="14"/>
      <c r="C18" s="3">
        <v>144</v>
      </c>
      <c r="D18" s="2" t="s">
        <v>58</v>
      </c>
      <c r="E18" s="3" t="s">
        <v>59</v>
      </c>
      <c r="F18" s="3" t="s">
        <v>16</v>
      </c>
      <c r="G18" s="3" t="s">
        <v>60</v>
      </c>
      <c r="H18" s="4">
        <v>53714</v>
      </c>
      <c r="I18" s="5">
        <f t="shared" si="0"/>
        <v>61771.1</v>
      </c>
      <c r="J18" s="5">
        <f t="shared" si="1"/>
        <v>20590.366666666665</v>
      </c>
      <c r="K18" s="6"/>
      <c r="L18" s="4" t="str">
        <f t="shared" si="2"/>
        <v/>
      </c>
      <c r="M18" s="3" t="s">
        <v>54</v>
      </c>
    </row>
    <row r="19" spans="1:13" ht="45" customHeight="1" x14ac:dyDescent="0.35">
      <c r="A19" s="2" t="s">
        <v>13</v>
      </c>
      <c r="B19" s="14"/>
      <c r="C19" s="3">
        <v>144</v>
      </c>
      <c r="D19" s="2" t="s">
        <v>58</v>
      </c>
      <c r="E19" s="3" t="s">
        <v>61</v>
      </c>
      <c r="F19" s="3" t="s">
        <v>20</v>
      </c>
      <c r="G19" s="3" t="s">
        <v>62</v>
      </c>
      <c r="H19" s="4">
        <v>72037</v>
      </c>
      <c r="I19" s="5">
        <f t="shared" si="0"/>
        <v>82842.549999999988</v>
      </c>
      <c r="J19" s="5">
        <f t="shared" si="1"/>
        <v>27614.183333333331</v>
      </c>
      <c r="K19" s="6"/>
      <c r="L19" s="4" t="str">
        <f t="shared" si="2"/>
        <v/>
      </c>
      <c r="M19" s="3" t="s">
        <v>63</v>
      </c>
    </row>
    <row r="20" spans="1:13" ht="45" customHeight="1" x14ac:dyDescent="0.35">
      <c r="A20" s="2" t="s">
        <v>13</v>
      </c>
      <c r="B20" s="14"/>
      <c r="C20" s="3">
        <v>144</v>
      </c>
      <c r="D20" s="2" t="s">
        <v>58</v>
      </c>
      <c r="E20" s="3" t="s">
        <v>64</v>
      </c>
      <c r="F20" s="3" t="s">
        <v>23</v>
      </c>
      <c r="G20" s="3" t="s">
        <v>65</v>
      </c>
      <c r="H20" s="4">
        <v>56100</v>
      </c>
      <c r="I20" s="5">
        <f t="shared" si="0"/>
        <v>64514.999999999993</v>
      </c>
      <c r="J20" s="5">
        <f t="shared" si="1"/>
        <v>21504.999999999996</v>
      </c>
      <c r="K20" s="6"/>
      <c r="L20" s="4" t="str">
        <f t="shared" si="2"/>
        <v/>
      </c>
      <c r="M20" s="3" t="s">
        <v>63</v>
      </c>
    </row>
    <row r="21" spans="1:13" ht="45" customHeight="1" x14ac:dyDescent="0.35">
      <c r="A21" s="2" t="s">
        <v>13</v>
      </c>
      <c r="B21" s="14"/>
      <c r="C21" s="3">
        <v>144</v>
      </c>
      <c r="D21" s="2" t="s">
        <v>66</v>
      </c>
      <c r="E21" s="3" t="s">
        <v>67</v>
      </c>
      <c r="F21" s="3" t="s">
        <v>52</v>
      </c>
      <c r="G21" s="3" t="s">
        <v>53</v>
      </c>
      <c r="H21" s="4">
        <v>32670</v>
      </c>
      <c r="I21" s="5">
        <f t="shared" si="0"/>
        <v>37570.5</v>
      </c>
      <c r="J21" s="5">
        <f t="shared" si="1"/>
        <v>12523.5</v>
      </c>
      <c r="K21" s="6"/>
      <c r="L21" s="4" t="str">
        <f t="shared" si="2"/>
        <v/>
      </c>
      <c r="M21" s="3" t="s">
        <v>18</v>
      </c>
    </row>
    <row r="22" spans="1:13" ht="45" customHeight="1" x14ac:dyDescent="0.35">
      <c r="A22" s="2" t="s">
        <v>13</v>
      </c>
      <c r="B22" s="14"/>
      <c r="C22" s="3">
        <v>144</v>
      </c>
      <c r="D22" s="2" t="s">
        <v>66</v>
      </c>
      <c r="E22" s="3" t="s">
        <v>68</v>
      </c>
      <c r="F22" s="3" t="s">
        <v>56</v>
      </c>
      <c r="G22" s="3" t="s">
        <v>57</v>
      </c>
      <c r="H22" s="4">
        <v>43395</v>
      </c>
      <c r="I22" s="5">
        <f t="shared" si="0"/>
        <v>49904.249999999993</v>
      </c>
      <c r="J22" s="5">
        <f t="shared" si="1"/>
        <v>16634.749999999996</v>
      </c>
      <c r="K22" s="6"/>
      <c r="L22" s="4" t="str">
        <f t="shared" si="2"/>
        <v/>
      </c>
      <c r="M22" s="3" t="s">
        <v>18</v>
      </c>
    </row>
    <row r="23" spans="1:13" ht="45" customHeight="1" x14ac:dyDescent="0.35">
      <c r="A23" s="2" t="s">
        <v>13</v>
      </c>
      <c r="B23" s="14"/>
      <c r="C23" s="3">
        <v>144</v>
      </c>
      <c r="D23" s="2" t="s">
        <v>66</v>
      </c>
      <c r="E23" s="3" t="s">
        <v>69</v>
      </c>
      <c r="F23" s="3" t="s">
        <v>23</v>
      </c>
      <c r="G23" s="3" t="s">
        <v>40</v>
      </c>
      <c r="H23" s="4">
        <v>52635</v>
      </c>
      <c r="I23" s="5">
        <f t="shared" si="0"/>
        <v>60530.249999999993</v>
      </c>
      <c r="J23" s="5">
        <f t="shared" si="1"/>
        <v>20176.749999999996</v>
      </c>
      <c r="K23" s="6"/>
      <c r="L23" s="4" t="str">
        <f t="shared" si="2"/>
        <v/>
      </c>
      <c r="M23" s="3" t="s">
        <v>18</v>
      </c>
    </row>
    <row r="24" spans="1:13" ht="45" customHeight="1" x14ac:dyDescent="0.35">
      <c r="A24" s="2" t="s">
        <v>13</v>
      </c>
      <c r="B24" s="14"/>
      <c r="C24" s="3">
        <v>144</v>
      </c>
      <c r="D24" s="2" t="s">
        <v>70</v>
      </c>
      <c r="E24" s="3" t="s">
        <v>71</v>
      </c>
      <c r="F24" s="3" t="s">
        <v>52</v>
      </c>
      <c r="G24" s="3" t="s">
        <v>53</v>
      </c>
      <c r="H24" s="4">
        <v>32670</v>
      </c>
      <c r="I24" s="5">
        <f t="shared" si="0"/>
        <v>37570.5</v>
      </c>
      <c r="J24" s="5">
        <f t="shared" si="1"/>
        <v>12523.5</v>
      </c>
      <c r="K24" s="6"/>
      <c r="L24" s="4" t="str">
        <f t="shared" si="2"/>
        <v/>
      </c>
      <c r="M24" s="3" t="s">
        <v>72</v>
      </c>
    </row>
    <row r="25" spans="1:13" ht="45" customHeight="1" x14ac:dyDescent="0.35">
      <c r="A25" s="2" t="s">
        <v>13</v>
      </c>
      <c r="B25" s="14"/>
      <c r="C25" s="3">
        <v>144</v>
      </c>
      <c r="D25" s="2" t="s">
        <v>70</v>
      </c>
      <c r="E25" s="3" t="s">
        <v>73</v>
      </c>
      <c r="F25" s="3" t="s">
        <v>56</v>
      </c>
      <c r="G25" s="3" t="s">
        <v>57</v>
      </c>
      <c r="H25" s="4">
        <v>43560</v>
      </c>
      <c r="I25" s="5">
        <f t="shared" si="0"/>
        <v>50093.999999999993</v>
      </c>
      <c r="J25" s="5">
        <f t="shared" si="1"/>
        <v>16697.999999999996</v>
      </c>
      <c r="K25" s="6"/>
      <c r="L25" s="4" t="str">
        <f t="shared" si="2"/>
        <v/>
      </c>
      <c r="M25" s="3" t="s">
        <v>72</v>
      </c>
    </row>
    <row r="26" spans="1:13" ht="45" customHeight="1" x14ac:dyDescent="0.35">
      <c r="A26" s="2" t="s">
        <v>13</v>
      </c>
      <c r="B26" s="14"/>
      <c r="C26" s="3">
        <v>144</v>
      </c>
      <c r="D26" s="2" t="s">
        <v>74</v>
      </c>
      <c r="E26" s="3" t="s">
        <v>75</v>
      </c>
      <c r="F26" s="3" t="s">
        <v>52</v>
      </c>
      <c r="G26" s="3" t="s">
        <v>76</v>
      </c>
      <c r="H26" s="4">
        <v>27060</v>
      </c>
      <c r="I26" s="5">
        <f t="shared" si="0"/>
        <v>31118.999999999996</v>
      </c>
      <c r="J26" s="5">
        <f t="shared" si="1"/>
        <v>10372.999999999998</v>
      </c>
      <c r="K26" s="6"/>
      <c r="L26" s="4" t="str">
        <f t="shared" si="2"/>
        <v/>
      </c>
      <c r="M26" s="3" t="s">
        <v>77</v>
      </c>
    </row>
    <row r="27" spans="1:13" ht="45" customHeight="1" x14ac:dyDescent="0.35">
      <c r="A27" s="2" t="s">
        <v>13</v>
      </c>
      <c r="B27" s="14"/>
      <c r="C27" s="3">
        <v>144</v>
      </c>
      <c r="D27" s="2" t="s">
        <v>74</v>
      </c>
      <c r="E27" s="3" t="s">
        <v>78</v>
      </c>
      <c r="F27" s="3" t="s">
        <v>56</v>
      </c>
      <c r="G27" s="3" t="s">
        <v>79</v>
      </c>
      <c r="H27" s="4">
        <v>34980</v>
      </c>
      <c r="I27" s="5">
        <f t="shared" si="0"/>
        <v>40227</v>
      </c>
      <c r="J27" s="5">
        <f t="shared" si="1"/>
        <v>13409</v>
      </c>
      <c r="K27" s="6"/>
      <c r="L27" s="4" t="str">
        <f t="shared" si="2"/>
        <v/>
      </c>
      <c r="M27" s="3" t="s">
        <v>77</v>
      </c>
    </row>
    <row r="28" spans="1:13" ht="45" customHeight="1" x14ac:dyDescent="0.35">
      <c r="A28" s="7" t="s">
        <v>80</v>
      </c>
      <c r="B28" s="14"/>
      <c r="C28" s="8">
        <v>180</v>
      </c>
      <c r="D28" s="7" t="s">
        <v>81</v>
      </c>
      <c r="E28" s="8" t="s">
        <v>82</v>
      </c>
      <c r="F28" s="8" t="s">
        <v>16</v>
      </c>
      <c r="G28" s="8" t="s">
        <v>32</v>
      </c>
      <c r="H28" s="9">
        <v>58320</v>
      </c>
      <c r="I28" s="5">
        <f t="shared" si="0"/>
        <v>67068</v>
      </c>
      <c r="J28" s="5">
        <f t="shared" si="1"/>
        <v>22356</v>
      </c>
      <c r="K28" s="6"/>
      <c r="L28" s="9" t="str">
        <f t="shared" si="2"/>
        <v/>
      </c>
      <c r="M28" s="8" t="s">
        <v>54</v>
      </c>
    </row>
    <row r="29" spans="1:13" ht="45" customHeight="1" x14ac:dyDescent="0.35">
      <c r="A29" s="7" t="s">
        <v>80</v>
      </c>
      <c r="B29" s="14"/>
      <c r="C29" s="8">
        <v>180</v>
      </c>
      <c r="D29" s="7" t="s">
        <v>81</v>
      </c>
      <c r="E29" s="8" t="s">
        <v>83</v>
      </c>
      <c r="F29" s="8" t="s">
        <v>20</v>
      </c>
      <c r="G29" s="8" t="s">
        <v>38</v>
      </c>
      <c r="H29" s="9">
        <v>79704</v>
      </c>
      <c r="I29" s="5">
        <f t="shared" si="0"/>
        <v>91659.599999999991</v>
      </c>
      <c r="J29" s="5">
        <f t="shared" si="1"/>
        <v>30553.199999999997</v>
      </c>
      <c r="K29" s="6"/>
      <c r="L29" s="9" t="str">
        <f t="shared" si="2"/>
        <v/>
      </c>
      <c r="M29" s="8" t="s">
        <v>54</v>
      </c>
    </row>
    <row r="30" spans="1:13" ht="45" customHeight="1" x14ac:dyDescent="0.35">
      <c r="A30" s="7" t="s">
        <v>80</v>
      </c>
      <c r="B30" s="14"/>
      <c r="C30" s="8">
        <v>180</v>
      </c>
      <c r="D30" s="7" t="s">
        <v>81</v>
      </c>
      <c r="E30" s="8" t="s">
        <v>84</v>
      </c>
      <c r="F30" s="8" t="s">
        <v>23</v>
      </c>
      <c r="G30" s="8" t="s">
        <v>40</v>
      </c>
      <c r="H30" s="9">
        <v>88573.5</v>
      </c>
      <c r="I30" s="5">
        <f t="shared" si="0"/>
        <v>101859.52499999999</v>
      </c>
      <c r="J30" s="5">
        <f t="shared" si="1"/>
        <v>33953.174999999996</v>
      </c>
      <c r="K30" s="6"/>
      <c r="L30" s="9" t="str">
        <f t="shared" si="2"/>
        <v/>
      </c>
      <c r="M30" s="8" t="s">
        <v>54</v>
      </c>
    </row>
    <row r="31" spans="1:13" ht="45" customHeight="1" x14ac:dyDescent="0.35">
      <c r="A31" s="7" t="s">
        <v>80</v>
      </c>
      <c r="B31" s="14"/>
      <c r="C31" s="8">
        <v>180</v>
      </c>
      <c r="D31" s="7" t="s">
        <v>85</v>
      </c>
      <c r="E31" s="8" t="s">
        <v>86</v>
      </c>
      <c r="F31" s="8" t="s">
        <v>52</v>
      </c>
      <c r="G31" s="8" t="s">
        <v>87</v>
      </c>
      <c r="H31" s="9">
        <v>43740</v>
      </c>
      <c r="I31" s="5">
        <f t="shared" si="0"/>
        <v>50300.999999999993</v>
      </c>
      <c r="J31" s="5">
        <f t="shared" si="1"/>
        <v>16766.999999999996</v>
      </c>
      <c r="K31" s="6"/>
      <c r="L31" s="9" t="str">
        <f t="shared" si="2"/>
        <v/>
      </c>
      <c r="M31" s="8" t="s">
        <v>54</v>
      </c>
    </row>
    <row r="32" spans="1:13" ht="45" customHeight="1" x14ac:dyDescent="0.35">
      <c r="A32" s="7" t="s">
        <v>80</v>
      </c>
      <c r="B32" s="14"/>
      <c r="C32" s="8">
        <v>180</v>
      </c>
      <c r="D32" s="7" t="s">
        <v>85</v>
      </c>
      <c r="E32" s="8" t="s">
        <v>88</v>
      </c>
      <c r="F32" s="8" t="s">
        <v>56</v>
      </c>
      <c r="G32" s="8" t="s">
        <v>89</v>
      </c>
      <c r="H32" s="9">
        <v>57834</v>
      </c>
      <c r="I32" s="5">
        <f t="shared" si="0"/>
        <v>66509.099999999991</v>
      </c>
      <c r="J32" s="5">
        <f t="shared" si="1"/>
        <v>22169.699999999997</v>
      </c>
      <c r="K32" s="6"/>
      <c r="L32" s="9" t="str">
        <f t="shared" si="2"/>
        <v/>
      </c>
      <c r="M32" s="8" t="s">
        <v>54</v>
      </c>
    </row>
    <row r="33" spans="1:13" ht="45" customHeight="1" x14ac:dyDescent="0.35">
      <c r="A33" s="7" t="s">
        <v>80</v>
      </c>
      <c r="B33" s="14"/>
      <c r="C33" s="8">
        <v>180</v>
      </c>
      <c r="D33" s="7" t="s">
        <v>85</v>
      </c>
      <c r="E33" s="8" t="s">
        <v>90</v>
      </c>
      <c r="F33" s="8" t="s">
        <v>23</v>
      </c>
      <c r="G33" s="8" t="s">
        <v>65</v>
      </c>
      <c r="H33" s="9">
        <v>70956</v>
      </c>
      <c r="I33" s="5">
        <f t="shared" si="0"/>
        <v>81599.399999999994</v>
      </c>
      <c r="J33" s="5">
        <f t="shared" si="1"/>
        <v>27199.8</v>
      </c>
      <c r="K33" s="6"/>
      <c r="L33" s="9" t="str">
        <f t="shared" si="2"/>
        <v/>
      </c>
      <c r="M33" s="8" t="s">
        <v>54</v>
      </c>
    </row>
    <row r="34" spans="1:13" ht="45" customHeight="1" x14ac:dyDescent="0.35">
      <c r="A34" s="7" t="s">
        <v>80</v>
      </c>
      <c r="B34" s="14"/>
      <c r="C34" s="8">
        <v>144</v>
      </c>
      <c r="D34" s="7" t="s">
        <v>91</v>
      </c>
      <c r="E34" s="8" t="s">
        <v>92</v>
      </c>
      <c r="F34" s="8" t="s">
        <v>52</v>
      </c>
      <c r="G34" s="8" t="s">
        <v>87</v>
      </c>
      <c r="H34" s="9">
        <v>64800</v>
      </c>
      <c r="I34" s="5">
        <f t="shared" si="0"/>
        <v>74520</v>
      </c>
      <c r="J34" s="5">
        <f t="shared" si="1"/>
        <v>24840</v>
      </c>
      <c r="K34" s="6"/>
      <c r="L34" s="9" t="str">
        <f t="shared" si="2"/>
        <v/>
      </c>
      <c r="M34" s="8" t="s">
        <v>93</v>
      </c>
    </row>
    <row r="35" spans="1:13" ht="45" customHeight="1" x14ac:dyDescent="0.35">
      <c r="A35" s="7" t="s">
        <v>80</v>
      </c>
      <c r="B35" s="14"/>
      <c r="C35" s="8">
        <v>144</v>
      </c>
      <c r="D35" s="7" t="s">
        <v>91</v>
      </c>
      <c r="E35" s="8" t="s">
        <v>94</v>
      </c>
      <c r="F35" s="8" t="s">
        <v>56</v>
      </c>
      <c r="G35" s="8" t="s">
        <v>79</v>
      </c>
      <c r="H35" s="9">
        <v>80400</v>
      </c>
      <c r="I35" s="5">
        <f t="shared" si="0"/>
        <v>92460</v>
      </c>
      <c r="J35" s="5">
        <f t="shared" si="1"/>
        <v>30820</v>
      </c>
      <c r="K35" s="6"/>
      <c r="L35" s="9" t="str">
        <f t="shared" si="2"/>
        <v/>
      </c>
      <c r="M35" s="8" t="s">
        <v>93</v>
      </c>
    </row>
    <row r="36" spans="1:13" ht="45" customHeight="1" x14ac:dyDescent="0.35">
      <c r="A36" s="7" t="s">
        <v>80</v>
      </c>
      <c r="B36" s="14"/>
      <c r="C36" s="8">
        <v>144</v>
      </c>
      <c r="D36" s="7" t="s">
        <v>95</v>
      </c>
      <c r="E36" s="8" t="s">
        <v>96</v>
      </c>
      <c r="F36" s="8" t="s">
        <v>52</v>
      </c>
      <c r="G36" s="8" t="s">
        <v>87</v>
      </c>
      <c r="H36" s="9">
        <v>64800</v>
      </c>
      <c r="I36" s="5">
        <f t="shared" si="0"/>
        <v>74520</v>
      </c>
      <c r="J36" s="5">
        <f t="shared" si="1"/>
        <v>24840</v>
      </c>
      <c r="K36" s="6"/>
      <c r="L36" s="9" t="str">
        <f t="shared" si="2"/>
        <v/>
      </c>
      <c r="M36" s="8" t="s">
        <v>97</v>
      </c>
    </row>
    <row r="37" spans="1:13" ht="45" customHeight="1" x14ac:dyDescent="0.35">
      <c r="A37" s="7" t="s">
        <v>80</v>
      </c>
      <c r="B37" s="14"/>
      <c r="C37" s="8">
        <v>144</v>
      </c>
      <c r="D37" s="7" t="s">
        <v>95</v>
      </c>
      <c r="E37" s="8" t="s">
        <v>98</v>
      </c>
      <c r="F37" s="8" t="s">
        <v>56</v>
      </c>
      <c r="G37" s="8" t="s">
        <v>79</v>
      </c>
      <c r="H37" s="9">
        <v>80400</v>
      </c>
      <c r="I37" s="5">
        <f t="shared" si="0"/>
        <v>92460</v>
      </c>
      <c r="J37" s="5">
        <f t="shared" si="1"/>
        <v>30820</v>
      </c>
      <c r="K37" s="6"/>
      <c r="L37" s="9" t="str">
        <f t="shared" si="2"/>
        <v/>
      </c>
      <c r="M37" s="8" t="s">
        <v>97</v>
      </c>
    </row>
    <row r="38" spans="1:13" ht="45" customHeight="1" x14ac:dyDescent="0.35">
      <c r="A38" s="7" t="s">
        <v>80</v>
      </c>
      <c r="B38" s="14"/>
      <c r="C38" s="8">
        <v>144</v>
      </c>
      <c r="D38" s="7" t="s">
        <v>95</v>
      </c>
      <c r="E38" s="8" t="s">
        <v>99</v>
      </c>
      <c r="F38" s="8" t="s">
        <v>23</v>
      </c>
      <c r="G38" s="8" t="s">
        <v>65</v>
      </c>
      <c r="H38" s="9">
        <v>96000</v>
      </c>
      <c r="I38" s="5">
        <f t="shared" si="0"/>
        <v>110399.99999999999</v>
      </c>
      <c r="J38" s="5">
        <f t="shared" si="1"/>
        <v>36799.999999999993</v>
      </c>
      <c r="K38" s="6"/>
      <c r="L38" s="9" t="str">
        <f t="shared" si="2"/>
        <v/>
      </c>
      <c r="M38" s="8" t="s">
        <v>100</v>
      </c>
    </row>
    <row r="39" spans="1:13" ht="45" customHeight="1" x14ac:dyDescent="0.35">
      <c r="A39" s="7" t="s">
        <v>80</v>
      </c>
      <c r="B39" s="14"/>
      <c r="C39" s="8">
        <v>132</v>
      </c>
      <c r="D39" s="7" t="s">
        <v>101</v>
      </c>
      <c r="E39" s="8" t="s">
        <v>102</v>
      </c>
      <c r="F39" s="8" t="s">
        <v>52</v>
      </c>
      <c r="G39" s="8" t="s">
        <v>76</v>
      </c>
      <c r="H39" s="9">
        <v>42900</v>
      </c>
      <c r="I39" s="5">
        <f t="shared" si="0"/>
        <v>49334.999999999993</v>
      </c>
      <c r="J39" s="5">
        <f t="shared" si="1"/>
        <v>16444.999999999996</v>
      </c>
      <c r="K39" s="6"/>
      <c r="L39" s="9" t="str">
        <f t="shared" si="2"/>
        <v/>
      </c>
      <c r="M39" s="8" t="s">
        <v>54</v>
      </c>
    </row>
    <row r="40" spans="1:13" ht="45" customHeight="1" x14ac:dyDescent="0.35">
      <c r="A40" s="7" t="s">
        <v>80</v>
      </c>
      <c r="B40" s="14"/>
      <c r="C40" s="8">
        <v>132</v>
      </c>
      <c r="D40" s="7" t="s">
        <v>101</v>
      </c>
      <c r="E40" s="8" t="s">
        <v>103</v>
      </c>
      <c r="F40" s="8" t="s">
        <v>56</v>
      </c>
      <c r="G40" s="8" t="s">
        <v>79</v>
      </c>
      <c r="H40" s="9">
        <v>55200</v>
      </c>
      <c r="I40" s="5">
        <f t="shared" si="0"/>
        <v>63479.999999999993</v>
      </c>
      <c r="J40" s="5">
        <f t="shared" si="1"/>
        <v>21159.999999999996</v>
      </c>
      <c r="K40" s="6"/>
      <c r="L40" s="9" t="str">
        <f t="shared" si="2"/>
        <v/>
      </c>
      <c r="M40" s="8" t="s">
        <v>54</v>
      </c>
    </row>
    <row r="41" spans="1:13" ht="45" customHeight="1" x14ac:dyDescent="0.35">
      <c r="A41" s="7" t="s">
        <v>80</v>
      </c>
      <c r="B41" s="14"/>
      <c r="C41" s="8">
        <v>132</v>
      </c>
      <c r="D41" s="7" t="s">
        <v>104</v>
      </c>
      <c r="E41" s="8" t="s">
        <v>105</v>
      </c>
      <c r="F41" s="8" t="s">
        <v>52</v>
      </c>
      <c r="G41" s="8" t="s">
        <v>76</v>
      </c>
      <c r="H41" s="9">
        <v>42900</v>
      </c>
      <c r="I41" s="5">
        <f t="shared" si="0"/>
        <v>49334.999999999993</v>
      </c>
      <c r="J41" s="5">
        <f t="shared" si="1"/>
        <v>16444.999999999996</v>
      </c>
      <c r="K41" s="6"/>
      <c r="L41" s="9" t="str">
        <f t="shared" si="2"/>
        <v/>
      </c>
      <c r="M41" s="8" t="s">
        <v>54</v>
      </c>
    </row>
    <row r="42" spans="1:13" ht="45" customHeight="1" x14ac:dyDescent="0.35">
      <c r="A42" s="7" t="s">
        <v>80</v>
      </c>
      <c r="B42" s="14"/>
      <c r="C42" s="8">
        <v>132</v>
      </c>
      <c r="D42" s="7" t="s">
        <v>104</v>
      </c>
      <c r="E42" s="8" t="s">
        <v>106</v>
      </c>
      <c r="F42" s="8" t="s">
        <v>56</v>
      </c>
      <c r="G42" s="8" t="s">
        <v>79</v>
      </c>
      <c r="H42" s="9">
        <v>55200</v>
      </c>
      <c r="I42" s="5">
        <f t="shared" si="0"/>
        <v>63479.999999999993</v>
      </c>
      <c r="J42" s="5">
        <f t="shared" si="1"/>
        <v>21159.999999999996</v>
      </c>
      <c r="K42" s="6"/>
      <c r="L42" s="9" t="str">
        <f t="shared" si="2"/>
        <v/>
      </c>
      <c r="M42" s="8" t="s">
        <v>54</v>
      </c>
    </row>
    <row r="43" spans="1:13" x14ac:dyDescent="0.35">
      <c r="A43" s="13" t="s">
        <v>107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0">
        <f>SUM(L2,L3,L4,L5,L6,L7,L8,L9,L10,L11,L12,L13,L14,L15,L16,L17,L18,L19,L20,L21,L22,L23,L24,L25,L26,L27,L28,L29,L30,L31,L32,L33,L34,L35,L36,L37,L38,L39,L40,L41,L42)</f>
        <v>0</v>
      </c>
      <c r="M43" s="11"/>
    </row>
    <row r="45" spans="1:13" ht="21" x14ac:dyDescent="0.5">
      <c r="E45" s="15" t="s">
        <v>172</v>
      </c>
      <c r="F45" s="16"/>
      <c r="G45" s="16"/>
      <c r="H45" s="16"/>
    </row>
  </sheetData>
  <mergeCells count="16">
    <mergeCell ref="B2:B4"/>
    <mergeCell ref="B5:B7"/>
    <mergeCell ref="B8:B11"/>
    <mergeCell ref="B12:B15"/>
    <mergeCell ref="B16:B17"/>
    <mergeCell ref="B18:B20"/>
    <mergeCell ref="B21:B23"/>
    <mergeCell ref="B24:B25"/>
    <mergeCell ref="B26:B27"/>
    <mergeCell ref="B28:B30"/>
    <mergeCell ref="A43:K43"/>
    <mergeCell ref="B31:B33"/>
    <mergeCell ref="B34:B35"/>
    <mergeCell ref="B36:B38"/>
    <mergeCell ref="B39:B40"/>
    <mergeCell ref="B41:B42"/>
  </mergeCells>
  <pageMargins left="0.75" right="0.75" top="1" bottom="1" header="0.511811023622047" footer="0.511811023622047"/>
  <pageSetup paperSize="9" orientation="portrait" horizontalDpi="300" verticalDpi="300"/>
  <headerFooter>
    <oddFooter>&amp;R_x000D_&amp;1#&amp;"Aptos"&amp;22&amp;KFF8939 RESTRICTED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zoomScaleNormal="100" workbookViewId="0">
      <pane ySplit="1" topLeftCell="A8" activePane="bottomLeft" state="frozen"/>
      <selection pane="bottomLeft" activeCell="D16" sqref="D16:G16"/>
    </sheetView>
  </sheetViews>
  <sheetFormatPr baseColWidth="10" defaultColWidth="8.7265625" defaultRowHeight="14.5" x14ac:dyDescent="0.35"/>
  <cols>
    <col min="1" max="1" width="10" customWidth="1"/>
    <col min="2" max="2" width="18" customWidth="1"/>
    <col min="3" max="3" width="16" customWidth="1"/>
    <col min="4" max="4" width="34" customWidth="1"/>
    <col min="5" max="5" width="11" customWidth="1"/>
    <col min="6" max="6" width="9" customWidth="1"/>
    <col min="7" max="7" width="14" customWidth="1"/>
    <col min="8" max="8" width="13" customWidth="1"/>
    <col min="9" max="9" width="14" customWidth="1"/>
    <col min="10" max="10" width="11" customWidth="1"/>
    <col min="11" max="11" width="10" customWidth="1"/>
    <col min="12" max="12" width="13" customWidth="1"/>
  </cols>
  <sheetData>
    <row r="1" spans="1:12" ht="42" x14ac:dyDescent="0.35">
      <c r="A1" s="1" t="s">
        <v>1</v>
      </c>
      <c r="B1" s="1" t="s">
        <v>2</v>
      </c>
      <c r="C1" s="1" t="s">
        <v>4</v>
      </c>
      <c r="D1" s="1" t="s">
        <v>108</v>
      </c>
      <c r="E1" s="1" t="s">
        <v>5</v>
      </c>
      <c r="F1" s="1" t="s">
        <v>6</v>
      </c>
      <c r="G1" s="1" t="s">
        <v>0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5" customHeight="1" x14ac:dyDescent="0.35">
      <c r="A2" s="2" t="s">
        <v>13</v>
      </c>
      <c r="B2" s="14"/>
      <c r="C2" s="2" t="s">
        <v>109</v>
      </c>
      <c r="D2" s="2" t="s">
        <v>110</v>
      </c>
      <c r="E2" s="3" t="s">
        <v>111</v>
      </c>
      <c r="F2" s="3" t="s">
        <v>16</v>
      </c>
      <c r="G2" s="3" t="s">
        <v>112</v>
      </c>
      <c r="H2" s="4">
        <v>59000</v>
      </c>
      <c r="I2" s="5">
        <f t="shared" ref="I2:I11" si="0">IF(ISNUMBER(H2),H2*1.15,"")</f>
        <v>67850</v>
      </c>
      <c r="J2" s="5">
        <f t="shared" ref="J2:J11" si="1">IF(ISNUMBER(I2),I2/3,"")</f>
        <v>22616.666666666668</v>
      </c>
      <c r="K2" s="6"/>
      <c r="L2" s="4" t="str">
        <f t="shared" ref="L2:L11" si="2">IF(OR(K2="",NOT(ISNUMBER(H2))),"",K2*H2)</f>
        <v/>
      </c>
    </row>
    <row r="3" spans="1:12" ht="45" customHeight="1" x14ac:dyDescent="0.35">
      <c r="A3" s="2" t="s">
        <v>13</v>
      </c>
      <c r="B3" s="14"/>
      <c r="C3" s="2" t="s">
        <v>109</v>
      </c>
      <c r="D3" s="2" t="s">
        <v>110</v>
      </c>
      <c r="E3" s="3" t="s">
        <v>113</v>
      </c>
      <c r="F3" s="3" t="s">
        <v>20</v>
      </c>
      <c r="G3" s="3" t="s">
        <v>62</v>
      </c>
      <c r="H3" s="4">
        <v>76900</v>
      </c>
      <c r="I3" s="5">
        <f t="shared" si="0"/>
        <v>88435</v>
      </c>
      <c r="J3" s="5">
        <f t="shared" si="1"/>
        <v>29478.333333333332</v>
      </c>
      <c r="K3" s="6"/>
      <c r="L3" s="4" t="str">
        <f t="shared" si="2"/>
        <v/>
      </c>
    </row>
    <row r="4" spans="1:12" ht="45" customHeight="1" x14ac:dyDescent="0.35">
      <c r="A4" s="2" t="s">
        <v>13</v>
      </c>
      <c r="B4" s="14"/>
      <c r="C4" s="2" t="s">
        <v>109</v>
      </c>
      <c r="D4" s="2" t="s">
        <v>110</v>
      </c>
      <c r="E4" s="3" t="s">
        <v>114</v>
      </c>
      <c r="F4" s="3" t="s">
        <v>23</v>
      </c>
      <c r="G4" s="3" t="s">
        <v>65</v>
      </c>
      <c r="H4" s="4">
        <v>80200</v>
      </c>
      <c r="I4" s="5">
        <f t="shared" si="0"/>
        <v>92230</v>
      </c>
      <c r="J4" s="5">
        <f t="shared" si="1"/>
        <v>30743.333333333332</v>
      </c>
      <c r="K4" s="6"/>
      <c r="L4" s="4" t="str">
        <f t="shared" si="2"/>
        <v/>
      </c>
    </row>
    <row r="5" spans="1:12" ht="45" customHeight="1" x14ac:dyDescent="0.35">
      <c r="A5" s="2" t="s">
        <v>13</v>
      </c>
      <c r="B5" s="14"/>
      <c r="C5" s="2" t="s">
        <v>115</v>
      </c>
      <c r="D5" s="2" t="s">
        <v>116</v>
      </c>
      <c r="E5" s="3" t="s">
        <v>117</v>
      </c>
      <c r="F5" s="3" t="s">
        <v>16</v>
      </c>
      <c r="G5" s="3" t="s">
        <v>60</v>
      </c>
      <c r="H5" s="4">
        <v>58200</v>
      </c>
      <c r="I5" s="5">
        <f t="shared" si="0"/>
        <v>66930</v>
      </c>
      <c r="J5" s="5">
        <f t="shared" si="1"/>
        <v>22310</v>
      </c>
      <c r="K5" s="6"/>
      <c r="L5" s="4" t="str">
        <f t="shared" si="2"/>
        <v/>
      </c>
    </row>
    <row r="6" spans="1:12" ht="45" customHeight="1" x14ac:dyDescent="0.35">
      <c r="A6" s="2" t="s">
        <v>13</v>
      </c>
      <c r="B6" s="14"/>
      <c r="C6" s="2" t="s">
        <v>115</v>
      </c>
      <c r="D6" s="2" t="s">
        <v>116</v>
      </c>
      <c r="E6" s="3" t="s">
        <v>118</v>
      </c>
      <c r="F6" s="3" t="s">
        <v>20</v>
      </c>
      <c r="G6" s="3" t="s">
        <v>62</v>
      </c>
      <c r="H6" s="4">
        <v>83200</v>
      </c>
      <c r="I6" s="5">
        <f t="shared" si="0"/>
        <v>95679.999999999985</v>
      </c>
      <c r="J6" s="5">
        <f t="shared" si="1"/>
        <v>31893.333333333328</v>
      </c>
      <c r="K6" s="6"/>
      <c r="L6" s="4" t="str">
        <f t="shared" si="2"/>
        <v/>
      </c>
    </row>
    <row r="7" spans="1:12" ht="45" customHeight="1" x14ac:dyDescent="0.35">
      <c r="A7" s="2" t="s">
        <v>13</v>
      </c>
      <c r="B7" s="14"/>
      <c r="C7" s="2" t="s">
        <v>115</v>
      </c>
      <c r="D7" s="2" t="s">
        <v>116</v>
      </c>
      <c r="E7" s="3" t="s">
        <v>119</v>
      </c>
      <c r="F7" s="3" t="s">
        <v>23</v>
      </c>
      <c r="G7" s="3" t="s">
        <v>49</v>
      </c>
      <c r="H7" s="4">
        <v>82800</v>
      </c>
      <c r="I7" s="5">
        <f t="shared" si="0"/>
        <v>95219.999999999985</v>
      </c>
      <c r="J7" s="5">
        <f t="shared" si="1"/>
        <v>31739.999999999996</v>
      </c>
      <c r="K7" s="6"/>
      <c r="L7" s="4" t="str">
        <f t="shared" si="2"/>
        <v/>
      </c>
    </row>
    <row r="8" spans="1:12" ht="45" customHeight="1" x14ac:dyDescent="0.35">
      <c r="A8" s="2" t="s">
        <v>13</v>
      </c>
      <c r="B8" s="14"/>
      <c r="C8" s="2" t="s">
        <v>120</v>
      </c>
      <c r="D8" s="2" t="s">
        <v>121</v>
      </c>
      <c r="E8" s="3" t="s">
        <v>122</v>
      </c>
      <c r="F8" s="3" t="s">
        <v>16</v>
      </c>
      <c r="G8" s="3" t="s">
        <v>112</v>
      </c>
      <c r="H8" s="4">
        <v>41000</v>
      </c>
      <c r="I8" s="5">
        <f t="shared" si="0"/>
        <v>47149.999999999993</v>
      </c>
      <c r="J8" s="5">
        <f t="shared" si="1"/>
        <v>15716.666666666664</v>
      </c>
      <c r="K8" s="6"/>
      <c r="L8" s="4" t="str">
        <f t="shared" si="2"/>
        <v/>
      </c>
    </row>
    <row r="9" spans="1:12" ht="45" customHeight="1" x14ac:dyDescent="0.35">
      <c r="A9" s="2" t="s">
        <v>13</v>
      </c>
      <c r="B9" s="14"/>
      <c r="C9" s="2" t="s">
        <v>120</v>
      </c>
      <c r="D9" s="2" t="s">
        <v>121</v>
      </c>
      <c r="E9" s="3" t="s">
        <v>123</v>
      </c>
      <c r="F9" s="3" t="s">
        <v>20</v>
      </c>
      <c r="G9" s="3" t="s">
        <v>62</v>
      </c>
      <c r="H9" s="12">
        <v>69700</v>
      </c>
      <c r="I9" s="5">
        <f t="shared" si="0"/>
        <v>80155</v>
      </c>
      <c r="J9" s="5">
        <f t="shared" si="1"/>
        <v>26718.333333333332</v>
      </c>
      <c r="K9" s="6"/>
      <c r="L9" s="4" t="str">
        <f t="shared" si="2"/>
        <v/>
      </c>
    </row>
    <row r="10" spans="1:12" ht="45" customHeight="1" x14ac:dyDescent="0.35">
      <c r="A10" s="7" t="s">
        <v>80</v>
      </c>
      <c r="B10" s="14"/>
      <c r="C10" s="7" t="s">
        <v>124</v>
      </c>
      <c r="D10" s="7" t="s">
        <v>125</v>
      </c>
      <c r="E10" s="8" t="s">
        <v>126</v>
      </c>
      <c r="F10" s="8" t="s">
        <v>52</v>
      </c>
      <c r="G10" s="8" t="s">
        <v>87</v>
      </c>
      <c r="H10" s="9">
        <v>39000</v>
      </c>
      <c r="I10" s="5">
        <f t="shared" si="0"/>
        <v>44850</v>
      </c>
      <c r="J10" s="5">
        <f t="shared" si="1"/>
        <v>14950</v>
      </c>
      <c r="K10" s="6"/>
      <c r="L10" s="9" t="str">
        <f t="shared" si="2"/>
        <v/>
      </c>
    </row>
    <row r="11" spans="1:12" ht="45" customHeight="1" x14ac:dyDescent="0.35">
      <c r="A11" s="7" t="s">
        <v>80</v>
      </c>
      <c r="B11" s="14"/>
      <c r="C11" s="7" t="s">
        <v>124</v>
      </c>
      <c r="D11" s="7" t="s">
        <v>125</v>
      </c>
      <c r="E11" s="8" t="s">
        <v>127</v>
      </c>
      <c r="F11" s="8" t="s">
        <v>56</v>
      </c>
      <c r="G11" s="8" t="s">
        <v>79</v>
      </c>
      <c r="H11" s="12">
        <v>70980</v>
      </c>
      <c r="I11" s="5">
        <f t="shared" si="0"/>
        <v>81627</v>
      </c>
      <c r="J11" s="5">
        <f t="shared" si="1"/>
        <v>27209</v>
      </c>
      <c r="K11" s="6"/>
      <c r="L11" s="9" t="str">
        <f t="shared" si="2"/>
        <v/>
      </c>
    </row>
    <row r="12" spans="1:12" x14ac:dyDescent="0.35">
      <c r="A12" s="13" t="s">
        <v>107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0">
        <f>SUM(L2,L3,L4,L5,L6,L7,L8,L9,L10,L11)</f>
        <v>0</v>
      </c>
    </row>
    <row r="16" spans="1:12" ht="21" x14ac:dyDescent="0.5">
      <c r="D16" s="15" t="s">
        <v>172</v>
      </c>
      <c r="E16" s="16"/>
      <c r="F16" s="16"/>
      <c r="G16" s="16"/>
    </row>
  </sheetData>
  <mergeCells count="5">
    <mergeCell ref="B2:B4"/>
    <mergeCell ref="B5:B7"/>
    <mergeCell ref="B8:B9"/>
    <mergeCell ref="B10:B11"/>
    <mergeCell ref="A12:K12"/>
  </mergeCells>
  <pageMargins left="0.75" right="0.75" top="1" bottom="1" header="0.511811023622047" footer="0.511811023622047"/>
  <pageSetup paperSize="9" orientation="portrait" horizontalDpi="300" verticalDpi="300"/>
  <headerFooter>
    <oddFooter>&amp;R_x000D_&amp;1#&amp;"Aptos"&amp;22&amp;KFF8939 RESTRICTED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tabSelected="1" topLeftCell="B1" zoomScaleNormal="100" workbookViewId="0">
      <pane ySplit="1" topLeftCell="A26" activePane="bottomLeft" state="frozen"/>
      <selection pane="bottomLeft" activeCell="C34" sqref="C34"/>
    </sheetView>
  </sheetViews>
  <sheetFormatPr baseColWidth="10" defaultColWidth="8.7265625" defaultRowHeight="14.5" x14ac:dyDescent="0.35"/>
  <cols>
    <col min="1" max="1" width="10" customWidth="1"/>
    <col min="2" max="2" width="18.1796875" customWidth="1"/>
    <col min="3" max="3" width="46" customWidth="1"/>
    <col min="4" max="5" width="12" customWidth="1"/>
    <col min="6" max="6" width="14" customWidth="1"/>
    <col min="7" max="7" width="13" customWidth="1"/>
    <col min="8" max="8" width="14" customWidth="1"/>
    <col min="9" max="9" width="11" customWidth="1"/>
    <col min="10" max="10" width="10" customWidth="1"/>
    <col min="11" max="11" width="13" customWidth="1"/>
  </cols>
  <sheetData>
    <row r="1" spans="1:11" ht="42" x14ac:dyDescent="0.35">
      <c r="A1" s="1" t="s">
        <v>1</v>
      </c>
      <c r="B1" s="1" t="s">
        <v>2</v>
      </c>
      <c r="C1" s="1" t="s">
        <v>128</v>
      </c>
      <c r="D1" s="1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ht="45" customHeight="1" x14ac:dyDescent="0.35">
      <c r="A2" s="2" t="s">
        <v>13</v>
      </c>
      <c r="B2" s="14"/>
      <c r="C2" s="2" t="s">
        <v>129</v>
      </c>
      <c r="D2" s="3" t="s">
        <v>130</v>
      </c>
      <c r="E2" s="3" t="s">
        <v>20</v>
      </c>
      <c r="F2" s="3" t="s">
        <v>62</v>
      </c>
      <c r="G2" s="4">
        <v>138920</v>
      </c>
      <c r="H2" s="5">
        <f t="shared" ref="H2:H30" si="0">IF(ISNUMBER(G2),G2*1.15,"")</f>
        <v>159758</v>
      </c>
      <c r="I2" s="5">
        <f t="shared" ref="I2:I30" si="1">IF(ISNUMBER(H2),H2/3,"")</f>
        <v>53252.666666666664</v>
      </c>
      <c r="J2" s="6"/>
      <c r="K2" s="4" t="str">
        <f t="shared" ref="K2:K30" si="2">IF(OR(J2="",NOT(ISNUMBER(G2))),"",J2*G2)</f>
        <v/>
      </c>
    </row>
    <row r="3" spans="1:11" ht="45" customHeight="1" x14ac:dyDescent="0.35">
      <c r="A3" s="2" t="s">
        <v>13</v>
      </c>
      <c r="B3" s="14"/>
      <c r="C3" s="2" t="s">
        <v>129</v>
      </c>
      <c r="D3" s="3" t="s">
        <v>131</v>
      </c>
      <c r="E3" s="3" t="s">
        <v>23</v>
      </c>
      <c r="F3" s="3" t="s">
        <v>65</v>
      </c>
      <c r="G3" s="4">
        <v>158010</v>
      </c>
      <c r="H3" s="5">
        <f t="shared" si="0"/>
        <v>181711.5</v>
      </c>
      <c r="I3" s="5">
        <f t="shared" si="1"/>
        <v>60570.5</v>
      </c>
      <c r="J3" s="6"/>
      <c r="K3" s="4" t="str">
        <f t="shared" si="2"/>
        <v/>
      </c>
    </row>
    <row r="4" spans="1:11" ht="45" customHeight="1" x14ac:dyDescent="0.35">
      <c r="A4" s="2" t="s">
        <v>13</v>
      </c>
      <c r="B4" s="14"/>
      <c r="C4" s="2" t="s">
        <v>132</v>
      </c>
      <c r="D4" s="3" t="s">
        <v>133</v>
      </c>
      <c r="E4" s="3" t="s">
        <v>20</v>
      </c>
      <c r="F4" s="3" t="s">
        <v>62</v>
      </c>
      <c r="G4" s="4">
        <v>123740</v>
      </c>
      <c r="H4" s="5">
        <f t="shared" si="0"/>
        <v>142301</v>
      </c>
      <c r="I4" s="5">
        <f t="shared" si="1"/>
        <v>47433.666666666664</v>
      </c>
      <c r="J4" s="6"/>
      <c r="K4" s="4" t="str">
        <f t="shared" si="2"/>
        <v/>
      </c>
    </row>
    <row r="5" spans="1:11" ht="45" customHeight="1" x14ac:dyDescent="0.35">
      <c r="A5" s="2" t="s">
        <v>13</v>
      </c>
      <c r="B5" s="14"/>
      <c r="C5" s="2" t="s">
        <v>132</v>
      </c>
      <c r="D5" s="3" t="s">
        <v>134</v>
      </c>
      <c r="E5" s="3" t="s">
        <v>23</v>
      </c>
      <c r="F5" s="3" t="s">
        <v>65</v>
      </c>
      <c r="G5" s="4">
        <v>146510</v>
      </c>
      <c r="H5" s="5">
        <f t="shared" si="0"/>
        <v>168486.5</v>
      </c>
      <c r="I5" s="5">
        <f t="shared" si="1"/>
        <v>56162.166666666664</v>
      </c>
      <c r="J5" s="6"/>
      <c r="K5" s="4" t="str">
        <f t="shared" si="2"/>
        <v/>
      </c>
    </row>
    <row r="6" spans="1:11" ht="45" customHeight="1" x14ac:dyDescent="0.35">
      <c r="A6" s="2" t="s">
        <v>13</v>
      </c>
      <c r="B6" s="14"/>
      <c r="C6" s="2" t="s">
        <v>135</v>
      </c>
      <c r="D6" s="3" t="s">
        <v>136</v>
      </c>
      <c r="E6" s="3" t="s">
        <v>16</v>
      </c>
      <c r="F6" s="3" t="s">
        <v>60</v>
      </c>
      <c r="G6" s="4">
        <v>82000</v>
      </c>
      <c r="H6" s="5">
        <f t="shared" si="0"/>
        <v>94299.999999999985</v>
      </c>
      <c r="I6" s="5">
        <f t="shared" si="1"/>
        <v>31433.333333333328</v>
      </c>
      <c r="J6" s="6"/>
      <c r="K6" s="4" t="str">
        <f t="shared" si="2"/>
        <v/>
      </c>
    </row>
    <row r="7" spans="1:11" ht="45" customHeight="1" x14ac:dyDescent="0.35">
      <c r="A7" s="2" t="s">
        <v>13</v>
      </c>
      <c r="B7" s="14"/>
      <c r="C7" s="2" t="s">
        <v>135</v>
      </c>
      <c r="D7" s="3" t="s">
        <v>137</v>
      </c>
      <c r="E7" s="3" t="s">
        <v>20</v>
      </c>
      <c r="F7" s="3" t="s">
        <v>62</v>
      </c>
      <c r="G7" s="4">
        <v>107800</v>
      </c>
      <c r="H7" s="5">
        <f t="shared" si="0"/>
        <v>123969.99999999999</v>
      </c>
      <c r="I7" s="5">
        <f t="shared" si="1"/>
        <v>41323.333333333328</v>
      </c>
      <c r="J7" s="6"/>
      <c r="K7" s="4" t="str">
        <f t="shared" si="2"/>
        <v/>
      </c>
    </row>
    <row r="8" spans="1:11" ht="45" customHeight="1" x14ac:dyDescent="0.35">
      <c r="A8" s="2" t="s">
        <v>13</v>
      </c>
      <c r="B8" s="14"/>
      <c r="C8" s="2" t="s">
        <v>135</v>
      </c>
      <c r="D8" s="3" t="s">
        <v>138</v>
      </c>
      <c r="E8" s="3" t="s">
        <v>23</v>
      </c>
      <c r="F8" s="3" t="s">
        <v>65</v>
      </c>
      <c r="G8" s="4">
        <v>151700</v>
      </c>
      <c r="H8" s="5">
        <f t="shared" si="0"/>
        <v>174455</v>
      </c>
      <c r="I8" s="5">
        <f t="shared" si="1"/>
        <v>58151.666666666664</v>
      </c>
      <c r="J8" s="6"/>
      <c r="K8" s="4" t="str">
        <f t="shared" si="2"/>
        <v/>
      </c>
    </row>
    <row r="9" spans="1:11" ht="45" customHeight="1" x14ac:dyDescent="0.35">
      <c r="A9" s="2" t="s">
        <v>13</v>
      </c>
      <c r="B9" s="14"/>
      <c r="C9" s="2" t="s">
        <v>139</v>
      </c>
      <c r="D9" s="3" t="s">
        <v>140</v>
      </c>
      <c r="E9" s="3" t="s">
        <v>16</v>
      </c>
      <c r="F9" s="3" t="s">
        <v>112</v>
      </c>
      <c r="G9" s="4">
        <v>71530</v>
      </c>
      <c r="H9" s="5">
        <f t="shared" si="0"/>
        <v>82259.5</v>
      </c>
      <c r="I9" s="5">
        <f t="shared" si="1"/>
        <v>27419.833333333332</v>
      </c>
      <c r="J9" s="6"/>
      <c r="K9" s="4" t="str">
        <f t="shared" si="2"/>
        <v/>
      </c>
    </row>
    <row r="10" spans="1:11" ht="45" customHeight="1" x14ac:dyDescent="0.35">
      <c r="A10" s="2" t="s">
        <v>13</v>
      </c>
      <c r="B10" s="14"/>
      <c r="C10" s="2" t="s">
        <v>139</v>
      </c>
      <c r="D10" s="3" t="s">
        <v>141</v>
      </c>
      <c r="E10" s="3" t="s">
        <v>20</v>
      </c>
      <c r="F10" s="3" t="s">
        <v>89</v>
      </c>
      <c r="G10" s="4">
        <v>87630</v>
      </c>
      <c r="H10" s="5">
        <f t="shared" si="0"/>
        <v>100774.49999999999</v>
      </c>
      <c r="I10" s="5">
        <f t="shared" si="1"/>
        <v>33591.499999999993</v>
      </c>
      <c r="J10" s="6"/>
      <c r="K10" s="4" t="str">
        <f t="shared" si="2"/>
        <v/>
      </c>
    </row>
    <row r="11" spans="1:11" ht="45" customHeight="1" x14ac:dyDescent="0.35">
      <c r="A11" s="2" t="s">
        <v>13</v>
      </c>
      <c r="B11" s="14"/>
      <c r="C11" s="2" t="s">
        <v>139</v>
      </c>
      <c r="D11" s="3" t="s">
        <v>142</v>
      </c>
      <c r="E11" s="3" t="s">
        <v>23</v>
      </c>
      <c r="F11" s="3" t="s">
        <v>65</v>
      </c>
      <c r="G11" s="4">
        <v>106490</v>
      </c>
      <c r="H11" s="5">
        <f t="shared" si="0"/>
        <v>122463.49999999999</v>
      </c>
      <c r="I11" s="5">
        <f t="shared" si="1"/>
        <v>40821.166666666664</v>
      </c>
      <c r="J11" s="6"/>
      <c r="K11" s="4" t="str">
        <f t="shared" si="2"/>
        <v/>
      </c>
    </row>
    <row r="12" spans="1:11" ht="45" customHeight="1" x14ac:dyDescent="0.35">
      <c r="A12" s="2" t="s">
        <v>13</v>
      </c>
      <c r="B12" s="14"/>
      <c r="C12" s="2" t="s">
        <v>143</v>
      </c>
      <c r="D12" s="3" t="s">
        <v>144</v>
      </c>
      <c r="E12" s="3" t="s">
        <v>16</v>
      </c>
      <c r="F12" s="3" t="s">
        <v>112</v>
      </c>
      <c r="G12" s="4">
        <v>81000</v>
      </c>
      <c r="H12" s="5">
        <f t="shared" si="0"/>
        <v>93150</v>
      </c>
      <c r="I12" s="5">
        <f t="shared" si="1"/>
        <v>31050</v>
      </c>
      <c r="J12" s="6"/>
      <c r="K12" s="4" t="str">
        <f t="shared" si="2"/>
        <v/>
      </c>
    </row>
    <row r="13" spans="1:11" ht="45" customHeight="1" x14ac:dyDescent="0.35">
      <c r="A13" s="2" t="s">
        <v>13</v>
      </c>
      <c r="B13" s="14"/>
      <c r="C13" s="2" t="s">
        <v>143</v>
      </c>
      <c r="D13" s="3" t="s">
        <v>145</v>
      </c>
      <c r="E13" s="3" t="s">
        <v>20</v>
      </c>
      <c r="F13" s="3" t="s">
        <v>62</v>
      </c>
      <c r="G13" s="4">
        <v>124890</v>
      </c>
      <c r="H13" s="5">
        <f t="shared" si="0"/>
        <v>143623.5</v>
      </c>
      <c r="I13" s="5">
        <f t="shared" si="1"/>
        <v>47874.5</v>
      </c>
      <c r="J13" s="6"/>
      <c r="K13" s="4" t="str">
        <f t="shared" si="2"/>
        <v/>
      </c>
    </row>
    <row r="14" spans="1:11" ht="45" customHeight="1" x14ac:dyDescent="0.35">
      <c r="A14" s="2" t="s">
        <v>13</v>
      </c>
      <c r="B14" s="14"/>
      <c r="C14" s="2" t="s">
        <v>143</v>
      </c>
      <c r="D14" s="3" t="s">
        <v>146</v>
      </c>
      <c r="E14" s="3" t="s">
        <v>23</v>
      </c>
      <c r="F14" s="3" t="s">
        <v>65</v>
      </c>
      <c r="G14" s="4">
        <v>140760</v>
      </c>
      <c r="H14" s="5">
        <f t="shared" si="0"/>
        <v>161874</v>
      </c>
      <c r="I14" s="5">
        <f t="shared" si="1"/>
        <v>53958</v>
      </c>
      <c r="J14" s="6"/>
      <c r="K14" s="4" t="str">
        <f t="shared" si="2"/>
        <v/>
      </c>
    </row>
    <row r="15" spans="1:11" ht="45" customHeight="1" x14ac:dyDescent="0.35">
      <c r="A15" s="2" t="s">
        <v>13</v>
      </c>
      <c r="B15" s="14"/>
      <c r="C15" s="2" t="s">
        <v>147</v>
      </c>
      <c r="D15" s="3" t="s">
        <v>148</v>
      </c>
      <c r="E15" s="3" t="s">
        <v>20</v>
      </c>
      <c r="F15" s="3" t="s">
        <v>62</v>
      </c>
      <c r="G15" s="4">
        <v>91310</v>
      </c>
      <c r="H15" s="5">
        <f t="shared" si="0"/>
        <v>105006.49999999999</v>
      </c>
      <c r="I15" s="5">
        <f t="shared" si="1"/>
        <v>35002.166666666664</v>
      </c>
      <c r="J15" s="6"/>
      <c r="K15" s="4" t="str">
        <f t="shared" si="2"/>
        <v/>
      </c>
    </row>
    <row r="16" spans="1:11" ht="45" customHeight="1" x14ac:dyDescent="0.35">
      <c r="A16" s="2" t="s">
        <v>13</v>
      </c>
      <c r="B16" s="14"/>
      <c r="C16" s="2" t="s">
        <v>147</v>
      </c>
      <c r="D16" s="3" t="s">
        <v>149</v>
      </c>
      <c r="E16" s="3" t="s">
        <v>23</v>
      </c>
      <c r="F16" s="3" t="s">
        <v>65</v>
      </c>
      <c r="G16" s="4">
        <v>110285</v>
      </c>
      <c r="H16" s="5">
        <f t="shared" si="0"/>
        <v>126827.74999999999</v>
      </c>
      <c r="I16" s="5">
        <f t="shared" si="1"/>
        <v>42275.916666666664</v>
      </c>
      <c r="J16" s="6"/>
      <c r="K16" s="4" t="str">
        <f t="shared" si="2"/>
        <v/>
      </c>
    </row>
    <row r="17" spans="1:11" ht="45" customHeight="1" x14ac:dyDescent="0.35">
      <c r="A17" s="7" t="s">
        <v>80</v>
      </c>
      <c r="B17" s="14"/>
      <c r="C17" s="7" t="s">
        <v>150</v>
      </c>
      <c r="D17" s="8" t="s">
        <v>151</v>
      </c>
      <c r="E17" s="8" t="s">
        <v>52</v>
      </c>
      <c r="F17" s="8" t="s">
        <v>87</v>
      </c>
      <c r="G17" s="9">
        <v>86710</v>
      </c>
      <c r="H17" s="5">
        <f t="shared" si="0"/>
        <v>99716.499999999985</v>
      </c>
      <c r="I17" s="5">
        <f t="shared" si="1"/>
        <v>33238.833333333328</v>
      </c>
      <c r="J17" s="6"/>
      <c r="K17" s="9" t="str">
        <f t="shared" si="2"/>
        <v/>
      </c>
    </row>
    <row r="18" spans="1:11" ht="45" customHeight="1" x14ac:dyDescent="0.35">
      <c r="A18" s="7" t="s">
        <v>80</v>
      </c>
      <c r="B18" s="14"/>
      <c r="C18" s="7" t="s">
        <v>150</v>
      </c>
      <c r="D18" s="8" t="s">
        <v>152</v>
      </c>
      <c r="E18" s="8" t="s">
        <v>56</v>
      </c>
      <c r="F18" s="8" t="s">
        <v>79</v>
      </c>
      <c r="G18" s="9">
        <v>114080</v>
      </c>
      <c r="H18" s="5">
        <f t="shared" si="0"/>
        <v>131192</v>
      </c>
      <c r="I18" s="5">
        <f t="shared" si="1"/>
        <v>43730.666666666664</v>
      </c>
      <c r="J18" s="6"/>
      <c r="K18" s="9" t="str">
        <f t="shared" si="2"/>
        <v/>
      </c>
    </row>
    <row r="19" spans="1:11" ht="45" customHeight="1" x14ac:dyDescent="0.35">
      <c r="A19" s="7" t="s">
        <v>80</v>
      </c>
      <c r="B19" s="14"/>
      <c r="C19" s="7" t="s">
        <v>150</v>
      </c>
      <c r="D19" s="8" t="s">
        <v>153</v>
      </c>
      <c r="E19" s="8" t="s">
        <v>23</v>
      </c>
      <c r="F19" s="8" t="s">
        <v>49</v>
      </c>
      <c r="G19" s="9">
        <v>146510</v>
      </c>
      <c r="H19" s="5">
        <f t="shared" si="0"/>
        <v>168486.5</v>
      </c>
      <c r="I19" s="5">
        <f t="shared" si="1"/>
        <v>56162.166666666664</v>
      </c>
      <c r="J19" s="6"/>
      <c r="K19" s="9" t="str">
        <f t="shared" si="2"/>
        <v/>
      </c>
    </row>
    <row r="20" spans="1:11" ht="45" customHeight="1" x14ac:dyDescent="0.35">
      <c r="A20" s="7" t="s">
        <v>80</v>
      </c>
      <c r="B20" s="14"/>
      <c r="C20" s="7" t="s">
        <v>154</v>
      </c>
      <c r="D20" s="8" t="s">
        <v>155</v>
      </c>
      <c r="E20" s="8" t="s">
        <v>20</v>
      </c>
      <c r="F20" s="8" t="s">
        <v>62</v>
      </c>
      <c r="G20" s="9">
        <v>95220</v>
      </c>
      <c r="H20" s="5">
        <f t="shared" si="0"/>
        <v>109502.99999999999</v>
      </c>
      <c r="I20" s="5">
        <f t="shared" si="1"/>
        <v>36500.999999999993</v>
      </c>
      <c r="J20" s="6"/>
      <c r="K20" s="9" t="str">
        <f t="shared" si="2"/>
        <v/>
      </c>
    </row>
    <row r="21" spans="1:11" ht="45" customHeight="1" x14ac:dyDescent="0.35">
      <c r="A21" s="7" t="s">
        <v>80</v>
      </c>
      <c r="B21" s="14"/>
      <c r="C21" s="7" t="s">
        <v>154</v>
      </c>
      <c r="D21" s="8" t="s">
        <v>156</v>
      </c>
      <c r="E21" s="8" t="s">
        <v>23</v>
      </c>
      <c r="F21" s="8" t="s">
        <v>49</v>
      </c>
      <c r="G21" s="9">
        <v>111550</v>
      </c>
      <c r="H21" s="5">
        <f t="shared" si="0"/>
        <v>128282.49999999999</v>
      </c>
      <c r="I21" s="5">
        <f t="shared" si="1"/>
        <v>42760.833333333328</v>
      </c>
      <c r="J21" s="6"/>
      <c r="K21" s="9" t="str">
        <f t="shared" si="2"/>
        <v/>
      </c>
    </row>
    <row r="22" spans="1:11" ht="45" customHeight="1" x14ac:dyDescent="0.35">
      <c r="A22" s="7" t="s">
        <v>80</v>
      </c>
      <c r="B22" s="14"/>
      <c r="C22" s="7" t="s">
        <v>157</v>
      </c>
      <c r="D22" s="8" t="s">
        <v>158</v>
      </c>
      <c r="E22" s="8" t="s">
        <v>16</v>
      </c>
      <c r="F22" s="8" t="s">
        <v>60</v>
      </c>
      <c r="G22" s="9">
        <v>76130</v>
      </c>
      <c r="H22" s="5">
        <f t="shared" si="0"/>
        <v>87549.5</v>
      </c>
      <c r="I22" s="5">
        <f t="shared" si="1"/>
        <v>29183.166666666668</v>
      </c>
      <c r="J22" s="6"/>
      <c r="K22" s="9" t="str">
        <f t="shared" si="2"/>
        <v/>
      </c>
    </row>
    <row r="23" spans="1:11" ht="45" customHeight="1" x14ac:dyDescent="0.35">
      <c r="A23" s="7" t="s">
        <v>80</v>
      </c>
      <c r="B23" s="14"/>
      <c r="C23" s="7" t="s">
        <v>157</v>
      </c>
      <c r="D23" s="8" t="s">
        <v>159</v>
      </c>
      <c r="E23" s="8" t="s">
        <v>20</v>
      </c>
      <c r="F23" s="8" t="s">
        <v>62</v>
      </c>
      <c r="G23" s="9">
        <v>95220</v>
      </c>
      <c r="H23" s="5">
        <f t="shared" si="0"/>
        <v>109502.99999999999</v>
      </c>
      <c r="I23" s="5">
        <f t="shared" si="1"/>
        <v>36500.999999999993</v>
      </c>
      <c r="J23" s="6"/>
      <c r="K23" s="9" t="str">
        <f t="shared" si="2"/>
        <v/>
      </c>
    </row>
    <row r="24" spans="1:11" ht="45" customHeight="1" x14ac:dyDescent="0.35">
      <c r="A24" s="7" t="s">
        <v>80</v>
      </c>
      <c r="B24" s="14"/>
      <c r="C24" s="7" t="s">
        <v>157</v>
      </c>
      <c r="D24" s="8" t="s">
        <v>160</v>
      </c>
      <c r="E24" s="8" t="s">
        <v>23</v>
      </c>
      <c r="F24" s="8" t="s">
        <v>49</v>
      </c>
      <c r="G24" s="9">
        <v>114080</v>
      </c>
      <c r="H24" s="5">
        <f t="shared" si="0"/>
        <v>131192</v>
      </c>
      <c r="I24" s="5">
        <f t="shared" si="1"/>
        <v>43730.666666666664</v>
      </c>
      <c r="J24" s="6"/>
      <c r="K24" s="9" t="str">
        <f t="shared" si="2"/>
        <v/>
      </c>
    </row>
    <row r="25" spans="1:11" ht="45" customHeight="1" x14ac:dyDescent="0.35">
      <c r="A25" s="7" t="s">
        <v>80</v>
      </c>
      <c r="B25" s="14"/>
      <c r="C25" s="7" t="s">
        <v>161</v>
      </c>
      <c r="D25" s="8" t="s">
        <v>162</v>
      </c>
      <c r="E25" s="8" t="s">
        <v>16</v>
      </c>
      <c r="F25" s="8" t="s">
        <v>163</v>
      </c>
      <c r="G25" s="9">
        <v>41055</v>
      </c>
      <c r="H25" s="5">
        <f t="shared" si="0"/>
        <v>47213.249999999993</v>
      </c>
      <c r="I25" s="5">
        <f t="shared" si="1"/>
        <v>15737.749999999998</v>
      </c>
      <c r="J25" s="6"/>
      <c r="K25" s="9" t="str">
        <f t="shared" si="2"/>
        <v/>
      </c>
    </row>
    <row r="26" spans="1:11" ht="45" customHeight="1" x14ac:dyDescent="0.35">
      <c r="A26" s="7" t="s">
        <v>80</v>
      </c>
      <c r="B26" s="14"/>
      <c r="C26" s="7" t="s">
        <v>161</v>
      </c>
      <c r="D26" s="8" t="s">
        <v>164</v>
      </c>
      <c r="E26" s="8" t="s">
        <v>20</v>
      </c>
      <c r="F26" s="8" t="s">
        <v>165</v>
      </c>
      <c r="G26" s="9">
        <v>53245</v>
      </c>
      <c r="H26" s="5">
        <f t="shared" si="0"/>
        <v>61231.749999999993</v>
      </c>
      <c r="I26" s="5">
        <f t="shared" si="1"/>
        <v>20410.583333333332</v>
      </c>
      <c r="J26" s="6"/>
      <c r="K26" s="9" t="str">
        <f t="shared" si="2"/>
        <v/>
      </c>
    </row>
    <row r="27" spans="1:11" ht="45" customHeight="1" x14ac:dyDescent="0.35">
      <c r="A27" s="7" t="s">
        <v>80</v>
      </c>
      <c r="B27" s="14"/>
      <c r="C27" s="7" t="s">
        <v>161</v>
      </c>
      <c r="D27" s="8" t="s">
        <v>166</v>
      </c>
      <c r="E27" s="8" t="s">
        <v>23</v>
      </c>
      <c r="F27" s="8" t="s">
        <v>167</v>
      </c>
      <c r="G27" s="9">
        <v>58880</v>
      </c>
      <c r="H27" s="5">
        <f t="shared" si="0"/>
        <v>67712</v>
      </c>
      <c r="I27" s="5">
        <f t="shared" si="1"/>
        <v>22570.666666666668</v>
      </c>
      <c r="J27" s="6"/>
      <c r="K27" s="9" t="str">
        <f t="shared" si="2"/>
        <v/>
      </c>
    </row>
    <row r="28" spans="1:11" ht="45" customHeight="1" x14ac:dyDescent="0.35">
      <c r="A28" s="7" t="s">
        <v>80</v>
      </c>
      <c r="B28" s="14"/>
      <c r="C28" s="7" t="s">
        <v>168</v>
      </c>
      <c r="D28" s="8" t="s">
        <v>169</v>
      </c>
      <c r="E28" s="8" t="s">
        <v>52</v>
      </c>
      <c r="F28" s="8" t="s">
        <v>87</v>
      </c>
      <c r="G28" s="9">
        <v>88700</v>
      </c>
      <c r="H28" s="5">
        <f t="shared" si="0"/>
        <v>102004.99999999999</v>
      </c>
      <c r="I28" s="5">
        <f t="shared" si="1"/>
        <v>34001.666666666664</v>
      </c>
      <c r="J28" s="6"/>
      <c r="K28" s="9" t="str">
        <f t="shared" si="2"/>
        <v/>
      </c>
    </row>
    <row r="29" spans="1:11" ht="45" customHeight="1" x14ac:dyDescent="0.35">
      <c r="A29" s="7" t="s">
        <v>80</v>
      </c>
      <c r="B29" s="14"/>
      <c r="C29" s="7" t="s">
        <v>168</v>
      </c>
      <c r="D29" s="8" t="s">
        <v>170</v>
      </c>
      <c r="E29" s="8" t="s">
        <v>56</v>
      </c>
      <c r="F29" s="8" t="s">
        <v>79</v>
      </c>
      <c r="G29" s="9">
        <v>60030</v>
      </c>
      <c r="H29" s="5">
        <f t="shared" si="0"/>
        <v>69034.5</v>
      </c>
      <c r="I29" s="5">
        <f t="shared" si="1"/>
        <v>23011.5</v>
      </c>
      <c r="J29" s="6"/>
      <c r="K29" s="9" t="str">
        <f t="shared" si="2"/>
        <v/>
      </c>
    </row>
    <row r="30" spans="1:11" ht="45" customHeight="1" x14ac:dyDescent="0.35">
      <c r="A30" s="7" t="s">
        <v>80</v>
      </c>
      <c r="B30" s="14"/>
      <c r="C30" s="7" t="s">
        <v>168</v>
      </c>
      <c r="D30" s="8" t="s">
        <v>171</v>
      </c>
      <c r="E30" s="8" t="s">
        <v>23</v>
      </c>
      <c r="F30" s="8" t="s">
        <v>49</v>
      </c>
      <c r="G30" s="9">
        <v>83605</v>
      </c>
      <c r="H30" s="5">
        <f t="shared" si="0"/>
        <v>96145.749999999985</v>
      </c>
      <c r="I30" s="5">
        <f t="shared" si="1"/>
        <v>32048.583333333328</v>
      </c>
      <c r="J30" s="6"/>
      <c r="K30" s="9" t="str">
        <f t="shared" si="2"/>
        <v/>
      </c>
    </row>
    <row r="31" spans="1:11" x14ac:dyDescent="0.35">
      <c r="A31" s="13" t="s">
        <v>107</v>
      </c>
      <c r="B31" s="13"/>
      <c r="C31" s="13"/>
      <c r="D31" s="13"/>
      <c r="E31" s="13"/>
      <c r="F31" s="13"/>
      <c r="G31" s="13"/>
      <c r="H31" s="13"/>
      <c r="I31" s="13"/>
      <c r="J31" s="13"/>
      <c r="K31" s="10">
        <f>SUM(K2,K3,K4,K5,K6,K7,K8,K9,K10,K11,K12,K13,K14,K15,K16,K17,K18,K19,K20,K21,K22,K23,K24,K25,K26,K27,K28,K29,K30)</f>
        <v>0</v>
      </c>
    </row>
    <row r="34" spans="3:6" ht="21" x14ac:dyDescent="0.5">
      <c r="C34" s="15" t="s">
        <v>172</v>
      </c>
      <c r="D34" s="16"/>
      <c r="E34" s="16"/>
      <c r="F34" s="16"/>
    </row>
  </sheetData>
  <mergeCells count="12">
    <mergeCell ref="B2:B3"/>
    <mergeCell ref="B4:B5"/>
    <mergeCell ref="B6:B8"/>
    <mergeCell ref="B9:B11"/>
    <mergeCell ref="B12:B14"/>
    <mergeCell ref="B28:B30"/>
    <mergeCell ref="A31:J31"/>
    <mergeCell ref="B15:B16"/>
    <mergeCell ref="B17:B19"/>
    <mergeCell ref="B20:B21"/>
    <mergeCell ref="B22:B24"/>
    <mergeCell ref="B25:B27"/>
  </mergeCells>
  <pageMargins left="0.75" right="0.75" top="1" bottom="1" header="0.511811023622047" footer="0.511811023622047"/>
  <pageSetup paperSize="9" orientation="portrait" horizontalDpi="300" verticalDpi="300"/>
  <headerFooter>
    <oddFooter>&amp;R_x000D_&amp;1#&amp;"Aptos"&amp;22&amp;KFF8939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Sábanas</vt:lpstr>
      <vt:lpstr>Acolchados</vt:lpstr>
      <vt:lpstr>Edredones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Maria Jose Corabi</cp:lastModifiedBy>
  <cp:revision>0</cp:revision>
  <dcterms:created xsi:type="dcterms:W3CDTF">2026-08-05T13:47:19Z</dcterms:created>
  <dcterms:modified xsi:type="dcterms:W3CDTF">2026-08-25T17:55:24Z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2026-08-25T17:55:24Z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99a9a53a-22fd-4674-addf-9b075a0a0819</vt:lpwstr>
  </property>
  <property fmtid="{D5CDD505-2E9C-101B-9397-08002B2CF9AE}" pid="8" name="MSIP_Label_2c76c141-ac86-40e5-abf2-c6f60e474cee_ContentBits">
    <vt:lpwstr>2</vt:lpwstr>
  </property>
  <property fmtid="{D5CDD505-2E9C-101B-9397-08002B2CF9AE}" pid="9" name="MSIP_Label_2c76c141-ac86-40e5-abf2-c6f60e474cee_Tag">
    <vt:lpwstr>10, 3, 0, 1</vt:lpwstr>
  </property>
</Properties>
</file>